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bc.sharepoint.com/sites/PPPOTSS2/Final RFP/2.4 Final RFP Posting Files/"/>
    </mc:Choice>
  </mc:AlternateContent>
  <xr:revisionPtr revIDLastSave="57" documentId="13_ncr:1_{4C8235A8-9C0A-4FBF-A0CF-D7C74C51C5B8}" xr6:coauthVersionLast="47" xr6:coauthVersionMax="47" xr10:uidLastSave="{A9F732A0-F4E0-486A-A1E9-1680297F3A5D}"/>
  <bookViews>
    <workbookView xWindow="28680" yWindow="480" windowWidth="29040" windowHeight="15840" activeTab="2" xr2:uid="{D7702AEE-2383-4326-BBED-2B767E210ACB}"/>
  </bookViews>
  <sheets>
    <sheet name="Flat File" sheetId="6" r:id="rId1"/>
    <sheet name="Key Personnel" sheetId="5" r:id="rId2"/>
    <sheet name="Total Cost" sheetId="1" r:id="rId3"/>
    <sheet name="DPLH" sheetId="8" r:id="rId4"/>
    <sheet name="Hourly Base Labor Rates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2" i="8" l="1"/>
  <c r="N122" i="8"/>
  <c r="J122" i="8"/>
  <c r="L122" i="8"/>
  <c r="M122" i="8"/>
  <c r="O122" i="8"/>
  <c r="P122" i="8"/>
  <c r="H122" i="8"/>
  <c r="F122" i="8"/>
  <c r="R120" i="8"/>
  <c r="P120" i="8"/>
  <c r="N120" i="8"/>
  <c r="L120" i="8"/>
  <c r="J120" i="8"/>
  <c r="H120" i="8"/>
  <c r="F120" i="8"/>
  <c r="R116" i="8"/>
  <c r="R117" i="8"/>
  <c r="R118" i="8"/>
  <c r="R119" i="8"/>
  <c r="R115" i="8"/>
  <c r="D123" i="8"/>
  <c r="P112" i="8"/>
  <c r="N112" i="8"/>
  <c r="L112" i="8"/>
  <c r="J112" i="8"/>
  <c r="H112" i="8"/>
  <c r="F112" i="8"/>
  <c r="R111" i="8"/>
  <c r="R110" i="8"/>
  <c r="R109" i="8"/>
  <c r="P106" i="8"/>
  <c r="N106" i="8"/>
  <c r="L106" i="8"/>
  <c r="J106" i="8"/>
  <c r="H106" i="8"/>
  <c r="F106" i="8"/>
  <c r="R105" i="8"/>
  <c r="R104" i="8"/>
  <c r="R103" i="8"/>
  <c r="R102" i="8"/>
  <c r="P99" i="8"/>
  <c r="N99" i="8"/>
  <c r="H99" i="8"/>
  <c r="F99" i="8"/>
  <c r="J98" i="8"/>
  <c r="J99" i="8" s="1"/>
  <c r="R97" i="8"/>
  <c r="L96" i="8"/>
  <c r="R96" i="8" s="1"/>
  <c r="R95" i="8"/>
  <c r="L94" i="8"/>
  <c r="P91" i="8"/>
  <c r="N91" i="8"/>
  <c r="H91" i="8"/>
  <c r="F91" i="8"/>
  <c r="L90" i="8"/>
  <c r="R90" i="8" s="1"/>
  <c r="J89" i="8"/>
  <c r="L89" i="8" s="1"/>
  <c r="R89" i="8" s="1"/>
  <c r="R88" i="8"/>
  <c r="R87" i="8"/>
  <c r="R86" i="8"/>
  <c r="J85" i="8"/>
  <c r="L85" i="8" s="1"/>
  <c r="R85" i="8" s="1"/>
  <c r="L84" i="8"/>
  <c r="R84" i="8" s="1"/>
  <c r="R83" i="8"/>
  <c r="R82" i="8"/>
  <c r="L81" i="8"/>
  <c r="R81" i="8" s="1"/>
  <c r="R80" i="8"/>
  <c r="P77" i="8"/>
  <c r="N77" i="8"/>
  <c r="H77" i="8"/>
  <c r="F77" i="8"/>
  <c r="R76" i="8"/>
  <c r="L75" i="8"/>
  <c r="R75" i="8" s="1"/>
  <c r="J74" i="8"/>
  <c r="L74" i="8" s="1"/>
  <c r="R74" i="8" s="1"/>
  <c r="J73" i="8"/>
  <c r="L73" i="8" s="1"/>
  <c r="R73" i="8" s="1"/>
  <c r="L72" i="8"/>
  <c r="R72" i="8" s="1"/>
  <c r="L71" i="8"/>
  <c r="R71" i="8" s="1"/>
  <c r="J70" i="8"/>
  <c r="L69" i="8"/>
  <c r="R69" i="8" s="1"/>
  <c r="L68" i="8"/>
  <c r="R68" i="8" s="1"/>
  <c r="L67" i="8"/>
  <c r="R67" i="8" s="1"/>
  <c r="P64" i="8"/>
  <c r="N64" i="8"/>
  <c r="H64" i="8"/>
  <c r="F64" i="8"/>
  <c r="J63" i="8"/>
  <c r="J64" i="8" s="1"/>
  <c r="L62" i="8"/>
  <c r="R62" i="8" s="1"/>
  <c r="L61" i="8"/>
  <c r="R61" i="8" s="1"/>
  <c r="L60" i="8"/>
  <c r="R60" i="8" s="1"/>
  <c r="L59" i="8"/>
  <c r="R59" i="8" s="1"/>
  <c r="L58" i="8"/>
  <c r="R58" i="8" s="1"/>
  <c r="L57" i="8"/>
  <c r="R57" i="8" s="1"/>
  <c r="L56" i="8"/>
  <c r="P53" i="8"/>
  <c r="N53" i="8"/>
  <c r="H53" i="8"/>
  <c r="F53" i="8"/>
  <c r="L52" i="8"/>
  <c r="R52" i="8" s="1"/>
  <c r="L51" i="8"/>
  <c r="R51" i="8" s="1"/>
  <c r="L50" i="8"/>
  <c r="R50" i="8" s="1"/>
  <c r="L49" i="8"/>
  <c r="R49" i="8" s="1"/>
  <c r="J48" i="8"/>
  <c r="L48" i="8" s="1"/>
  <c r="R48" i="8" s="1"/>
  <c r="L47" i="8"/>
  <c r="R47" i="8" s="1"/>
  <c r="J46" i="8"/>
  <c r="J45" i="8"/>
  <c r="L45" i="8" s="1"/>
  <c r="P42" i="8"/>
  <c r="N42" i="8"/>
  <c r="J42" i="8"/>
  <c r="H42" i="8"/>
  <c r="F42" i="8"/>
  <c r="L41" i="8"/>
  <c r="R41" i="8" s="1"/>
  <c r="L40" i="8"/>
  <c r="R40" i="8" s="1"/>
  <c r="L39" i="8"/>
  <c r="R39" i="8" s="1"/>
  <c r="L38" i="8"/>
  <c r="R38" i="8" s="1"/>
  <c r="L37" i="8"/>
  <c r="R37" i="8" s="1"/>
  <c r="L36" i="8"/>
  <c r="R36" i="8" s="1"/>
  <c r="L35" i="8"/>
  <c r="P32" i="8"/>
  <c r="N32" i="8"/>
  <c r="H32" i="8"/>
  <c r="F32" i="8"/>
  <c r="L31" i="8"/>
  <c r="R31" i="8" s="1"/>
  <c r="J30" i="8"/>
  <c r="L30" i="8" s="1"/>
  <c r="R30" i="8" s="1"/>
  <c r="L29" i="8"/>
  <c r="R29" i="8" s="1"/>
  <c r="L28" i="8"/>
  <c r="R28" i="8" s="1"/>
  <c r="L27" i="8"/>
  <c r="R27" i="8" s="1"/>
  <c r="L26" i="8"/>
  <c r="R26" i="8" s="1"/>
  <c r="J25" i="8"/>
  <c r="L25" i="8" s="1"/>
  <c r="R25" i="8" s="1"/>
  <c r="J24" i="8"/>
  <c r="P21" i="8"/>
  <c r="N21" i="8"/>
  <c r="J21" i="8"/>
  <c r="H21" i="8"/>
  <c r="F21" i="8"/>
  <c r="L20" i="8"/>
  <c r="R20" i="8" s="1"/>
  <c r="L19" i="8"/>
  <c r="R19" i="8" s="1"/>
  <c r="L18" i="8"/>
  <c r="R18" i="8" s="1"/>
  <c r="L17" i="8"/>
  <c r="R17" i="8" s="1"/>
  <c r="L16" i="8"/>
  <c r="N13" i="8"/>
  <c r="H13" i="8"/>
  <c r="F13" i="8"/>
  <c r="J12" i="8"/>
  <c r="L12" i="8" s="1"/>
  <c r="R12" i="8" s="1"/>
  <c r="J11" i="8"/>
  <c r="J10" i="8"/>
  <c r="L10" i="8" s="1"/>
  <c r="R10" i="8" s="1"/>
  <c r="P9" i="8"/>
  <c r="P13" i="8" s="1"/>
  <c r="L9" i="8"/>
  <c r="L21" i="8" l="1"/>
  <c r="J53" i="8"/>
  <c r="L63" i="8"/>
  <c r="R63" i="8" s="1"/>
  <c r="L98" i="8"/>
  <c r="R98" i="8" s="1"/>
  <c r="J77" i="8"/>
  <c r="R9" i="8"/>
  <c r="J32" i="8"/>
  <c r="R16" i="8"/>
  <c r="R21" i="8" s="1"/>
  <c r="L70" i="8"/>
  <c r="R70" i="8" s="1"/>
  <c r="J13" i="8"/>
  <c r="L42" i="8"/>
  <c r="R56" i="8"/>
  <c r="L91" i="8"/>
  <c r="J91" i="8"/>
  <c r="R94" i="8"/>
  <c r="R106" i="8"/>
  <c r="R77" i="8"/>
  <c r="R112" i="8"/>
  <c r="R91" i="8"/>
  <c r="L11" i="8"/>
  <c r="R11" i="8" s="1"/>
  <c r="R35" i="8"/>
  <c r="R42" i="8" s="1"/>
  <c r="L46" i="8"/>
  <c r="R46" i="8" s="1"/>
  <c r="L24" i="8"/>
  <c r="R45" i="8"/>
  <c r="R64" i="8" l="1"/>
  <c r="L64" i="8"/>
  <c r="R99" i="8"/>
  <c r="L99" i="8"/>
  <c r="R53" i="8"/>
  <c r="R13" i="8"/>
  <c r="L77" i="8"/>
  <c r="L53" i="8"/>
  <c r="L32" i="8"/>
  <c r="R24" i="8"/>
  <c r="R32" i="8" s="1"/>
  <c r="L13" i="8"/>
  <c r="R20" i="1"/>
  <c r="R21" i="1"/>
  <c r="R19" i="1"/>
  <c r="L20" i="1" l="1"/>
  <c r="L21" i="1"/>
  <c r="L19" i="1"/>
  <c r="C23" i="1" l="1"/>
</calcChain>
</file>

<file path=xl/sharedStrings.xml><?xml version="1.0" encoding="utf-8"?>
<sst xmlns="http://schemas.openxmlformats.org/spreadsheetml/2006/main" count="349" uniqueCount="243">
  <si>
    <t>Attachment L-6 Cost Proposal Summary Worksheets</t>
  </si>
  <si>
    <t>Estimating Flat File</t>
  </si>
  <si>
    <t>CLIN</t>
  </si>
  <si>
    <t>Contract Period</t>
  </si>
  <si>
    <t>Cost Element</t>
  </si>
  <si>
    <t>Item Description</t>
  </si>
  <si>
    <t>Company (Prime/Sub)</t>
  </si>
  <si>
    <t>Unit of Measure</t>
  </si>
  <si>
    <t>Quantity</t>
  </si>
  <si>
    <t>Rate</t>
  </si>
  <si>
    <t>Direct Amount</t>
  </si>
  <si>
    <t>Fringe Rate</t>
  </si>
  <si>
    <t>Fringe Amount</t>
  </si>
  <si>
    <t>Overhead Rate</t>
  </si>
  <si>
    <t>Overhead Amount</t>
  </si>
  <si>
    <t>G&amp;A Rate</t>
  </si>
  <si>
    <t>G&amp;A Amount</t>
  </si>
  <si>
    <t>Total Amount</t>
  </si>
  <si>
    <t>Key Personnel</t>
  </si>
  <si>
    <t>First 12 Months</t>
  </si>
  <si>
    <t>Key Personnel Title</t>
  </si>
  <si>
    <t xml:space="preserve">Base Salary </t>
  </si>
  <si>
    <t>Fringe Benefits</t>
  </si>
  <si>
    <t>Bonuses</t>
  </si>
  <si>
    <t>Other</t>
  </si>
  <si>
    <t>Total Compensation</t>
  </si>
  <si>
    <t>(a)</t>
  </si>
  <si>
    <t>(b)</t>
  </si>
  <si>
    <t>(c)</t>
  </si>
  <si>
    <t>(d)</t>
  </si>
  <si>
    <t>((a) + (b) + (c) + (d))</t>
  </si>
  <si>
    <t>Program Manager</t>
  </si>
  <si>
    <t>OSMS Project Manager</t>
  </si>
  <si>
    <t>Paducah Project Manager</t>
  </si>
  <si>
    <t>Portsmouth Project Manager</t>
  </si>
  <si>
    <t>Information Technology (IT) Manager</t>
  </si>
  <si>
    <t>Sum Total</t>
  </si>
  <si>
    <t>Transition Period</t>
  </si>
  <si>
    <t>Base Period</t>
  </si>
  <si>
    <t>Option Period 1</t>
  </si>
  <si>
    <t xml:space="preserve">Option Period 2 </t>
  </si>
  <si>
    <t>Cost / Price Element</t>
  </si>
  <si>
    <t>Year 1 (CY 2025-January 1 through March 1, 2025)</t>
  </si>
  <si>
    <t>Year 1 (CY 2025-March 2 through December 31)</t>
  </si>
  <si>
    <t xml:space="preserve"> Year 2 (CY 2026)</t>
  </si>
  <si>
    <t xml:space="preserve"> Year 3 (CY 2027)</t>
  </si>
  <si>
    <t>Total Base Period</t>
  </si>
  <si>
    <t>Year 4 (CY 2028)</t>
  </si>
  <si>
    <t>Year 5 (CY 2029)</t>
  </si>
  <si>
    <t>Total</t>
  </si>
  <si>
    <t>Transition Price</t>
  </si>
  <si>
    <r>
      <t xml:space="preserve">[$ </t>
    </r>
    <r>
      <rPr>
        <b/>
        <sz val="12"/>
        <color theme="1"/>
        <rFont val="Times New Roman"/>
        <family val="1"/>
      </rPr>
      <t>Offeror Firm-Fixed Price]</t>
    </r>
  </si>
  <si>
    <t>$</t>
  </si>
  <si>
    <t>Direct Labor Cost</t>
  </si>
  <si>
    <t>Direct Labor-Overhead</t>
  </si>
  <si>
    <t xml:space="preserve">Teaming Subcontractors </t>
  </si>
  <si>
    <r>
      <t xml:space="preserve">  </t>
    </r>
    <r>
      <rPr>
        <i/>
        <sz val="12"/>
        <color theme="1"/>
        <rFont val="Times New Roman"/>
        <family val="1"/>
      </rPr>
      <t>Direct Labor</t>
    </r>
  </si>
  <si>
    <r>
      <t xml:space="preserve">  </t>
    </r>
    <r>
      <rPr>
        <i/>
        <sz val="12"/>
        <color theme="1"/>
        <rFont val="Times New Roman"/>
        <family val="1"/>
      </rPr>
      <t>Fringe Benefits</t>
    </r>
  </si>
  <si>
    <r>
      <t xml:space="preserve">  </t>
    </r>
    <r>
      <rPr>
        <i/>
        <sz val="12"/>
        <color theme="1"/>
        <rFont val="Times New Roman"/>
        <family val="1"/>
      </rPr>
      <t>Direct Labor-Overhead</t>
    </r>
  </si>
  <si>
    <t xml:space="preserve">  G&amp;A Costs</t>
  </si>
  <si>
    <r>
      <t xml:space="preserve">    </t>
    </r>
    <r>
      <rPr>
        <i/>
        <sz val="12"/>
        <color theme="1"/>
        <rFont val="Times New Roman"/>
        <family val="1"/>
      </rPr>
      <t>Total Teaming Subcontractors</t>
    </r>
  </si>
  <si>
    <t xml:space="preserve">Materials </t>
  </si>
  <si>
    <t>Travel</t>
  </si>
  <si>
    <t>Other Direct Cost</t>
  </si>
  <si>
    <t>G &amp; A:</t>
  </si>
  <si>
    <t>Total Estimated Costs</t>
  </si>
  <si>
    <t>Award Fee</t>
  </si>
  <si>
    <t>Total Estimated Price</t>
  </si>
  <si>
    <t>DPLH</t>
  </si>
  <si>
    <t xml:space="preserve">Base Period </t>
  </si>
  <si>
    <t>Option Period 2</t>
  </si>
  <si>
    <t>Category (FTEs)</t>
  </si>
  <si>
    <t>Total FTEs</t>
  </si>
  <si>
    <t>Year 1 (10 Months)</t>
  </si>
  <si>
    <t>Year 2</t>
  </si>
  <si>
    <t>Year 3</t>
  </si>
  <si>
    <t>Year 4</t>
  </si>
  <si>
    <t>Year 5</t>
  </si>
  <si>
    <t>Total DPLH All Years</t>
  </si>
  <si>
    <t>Admin Assistant II (2)</t>
  </si>
  <si>
    <t>Document Control Specialist (2)</t>
  </si>
  <si>
    <t>Records Management Technician (2)</t>
  </si>
  <si>
    <t>Security Analyst (1)</t>
  </si>
  <si>
    <t>Admin Assistant III (4)</t>
  </si>
  <si>
    <t>Executive Administrator (1)</t>
  </si>
  <si>
    <t>Financial Analyst II (1)</t>
  </si>
  <si>
    <t>Intern I (4)</t>
  </si>
  <si>
    <t>Program Analyst II (13)</t>
  </si>
  <si>
    <t>End User Specialist III (2)</t>
  </si>
  <si>
    <t>Financial Analyst III (2)</t>
  </si>
  <si>
    <t>Program Analyst III (1)</t>
  </si>
  <si>
    <t>Public Affairs Specialist (3)</t>
  </si>
  <si>
    <t>Sr. Security Specialist (3)</t>
  </si>
  <si>
    <t>System Administrator (1)</t>
  </si>
  <si>
    <t>Technical Writer / Editor (2)</t>
  </si>
  <si>
    <t>Penetration Tester (1)</t>
  </si>
  <si>
    <t>Accountant (1)</t>
  </si>
  <si>
    <t>Application Developer (1)</t>
  </si>
  <si>
    <t>Contract Specialist (3)</t>
  </si>
  <si>
    <t>Cyber Security Specialist (1)</t>
  </si>
  <si>
    <t>End User Specialist IV (3)</t>
  </si>
  <si>
    <t>Engineer I (1)</t>
  </si>
  <si>
    <t>Facility Coordinator and Security Specialist (1)</t>
  </si>
  <si>
    <t>Cyber Security Analyst (2)</t>
  </si>
  <si>
    <t>Engineer II (2)</t>
  </si>
  <si>
    <t>Nuclear Safety / NDA Engineer IV (5)</t>
  </si>
  <si>
    <t>Regulatory Specialist IV (2)</t>
  </si>
  <si>
    <t>Sr. Cyber Security Specialist (1)</t>
  </si>
  <si>
    <t>Sr. System Administrator (6)</t>
  </si>
  <si>
    <t>Process Engineer / Facility Specialist III (4)</t>
  </si>
  <si>
    <t>Sr. Safety Specialist (1)</t>
  </si>
  <si>
    <t>Database Administrator (1)</t>
  </si>
  <si>
    <t>Engineer III (1)</t>
  </si>
  <si>
    <t>Information Security Specialist (1)</t>
  </si>
  <si>
    <t>Project Controls Engineer (4)</t>
  </si>
  <si>
    <t>QA Specialist 2 (1)</t>
  </si>
  <si>
    <t>Records Mgmt. and Document Control Mgr. (1)</t>
  </si>
  <si>
    <t>Sr. Security Specialist (Team Lead) (1)</t>
  </si>
  <si>
    <t>Waste Engineer IV (2)</t>
  </si>
  <si>
    <t>Engineer IV (3)</t>
  </si>
  <si>
    <t>Environmental Risk Assessor (1)</t>
  </si>
  <si>
    <t>Sr. Cyber Security Analyst (3)</t>
  </si>
  <si>
    <t>Sr. Network Administrator (2)</t>
  </si>
  <si>
    <t>Sr. Nuclear Material Inventory &amp; Accountability Specialist (1)</t>
  </si>
  <si>
    <t>Sr. Penetration Tester (1)</t>
  </si>
  <si>
    <t>Sr. Public Affairs Specialist (2)</t>
  </si>
  <si>
    <t>IT Business Analyst (2)</t>
  </si>
  <si>
    <t>Process Engineer / Facility Specialist IV (10)</t>
  </si>
  <si>
    <t>Sr. Certified Industrial Hygienist (1)</t>
  </si>
  <si>
    <t>IT Project Manager (1)</t>
  </si>
  <si>
    <t>Sr. Cyber Security Program Analyst (6)</t>
  </si>
  <si>
    <t>Sr. Non-Destructive Assay Engineer (1)</t>
  </si>
  <si>
    <t>Sr. Nuclear Safety Engineer (1)</t>
  </si>
  <si>
    <t>Sr. QA Specialist (4)</t>
  </si>
  <si>
    <t>Sr. Radiation Protection Specialist (2)</t>
  </si>
  <si>
    <t>Fire Protection Specialist (1)</t>
  </si>
  <si>
    <t>Software Architect (1)</t>
  </si>
  <si>
    <t>Sr. Auditor / Accountant (1)</t>
  </si>
  <si>
    <t>Sr. System Engineer (2)</t>
  </si>
  <si>
    <t>Sr. Project Controls Engineer (5)</t>
  </si>
  <si>
    <t>Sr. Project Manager (32)</t>
  </si>
  <si>
    <t>Information System Security Mgr. (1)</t>
  </si>
  <si>
    <t>Sr. QA Engineer IV (3)</t>
  </si>
  <si>
    <t>Nuclear Criticality Engineer IV (1)</t>
  </si>
  <si>
    <t>Nuclear Safety Engineer (2)</t>
  </si>
  <si>
    <t>Environmental Scientist / Transfer Specialist IV (1)</t>
  </si>
  <si>
    <t>Radiological / Facility Engineer IV (1)</t>
  </si>
  <si>
    <t>Sr. Risk Assessor (1)</t>
  </si>
  <si>
    <t>Sr. Communications Specialist (1)</t>
  </si>
  <si>
    <t>Senior Mgr. (1)</t>
  </si>
  <si>
    <t>Sr. Program / Financial Manager (1)</t>
  </si>
  <si>
    <t>Sr. Environmental Specialist IV (1)</t>
  </si>
  <si>
    <t>Key Personnel:</t>
  </si>
  <si>
    <t>Total DPLH</t>
  </si>
  <si>
    <t>*Per PPPO, 195 FTEs currently on contract. Anticipated 230 FTEs needed (increases expected in IT areas).</t>
  </si>
  <si>
    <t xml:space="preserve">Category </t>
  </si>
  <si>
    <t>Group</t>
  </si>
  <si>
    <t xml:space="preserve"> Base Hourly Rate</t>
  </si>
  <si>
    <t xml:space="preserve">Admin Assistant II </t>
  </si>
  <si>
    <t>A</t>
  </si>
  <si>
    <t xml:space="preserve">Document Control Specialist </t>
  </si>
  <si>
    <t xml:space="preserve">Records Management Technician </t>
  </si>
  <si>
    <t xml:space="preserve">Security Analyst </t>
  </si>
  <si>
    <t xml:space="preserve">Admin Assistant III </t>
  </si>
  <si>
    <t>B</t>
  </si>
  <si>
    <t xml:space="preserve">Executive Administrator </t>
  </si>
  <si>
    <t xml:space="preserve">Financial Analyst II </t>
  </si>
  <si>
    <t xml:space="preserve">Intern I </t>
  </si>
  <si>
    <t xml:space="preserve">Program Analyst II </t>
  </si>
  <si>
    <t xml:space="preserve">End User Specialist III </t>
  </si>
  <si>
    <t>C</t>
  </si>
  <si>
    <t xml:space="preserve">Financial Analyst III </t>
  </si>
  <si>
    <t xml:space="preserve">Program Analyst III </t>
  </si>
  <si>
    <t xml:space="preserve">Public Affairs Specialist </t>
  </si>
  <si>
    <t xml:space="preserve">Sr. Security Specialist </t>
  </si>
  <si>
    <t xml:space="preserve">System Administrator </t>
  </si>
  <si>
    <t xml:space="preserve">Technical Writer / Editor </t>
  </si>
  <si>
    <t xml:space="preserve">Penetration Tester </t>
  </si>
  <si>
    <t xml:space="preserve">Accountant </t>
  </si>
  <si>
    <t>D</t>
  </si>
  <si>
    <t xml:space="preserve">Application Developer </t>
  </si>
  <si>
    <t xml:space="preserve">Contract Specialist </t>
  </si>
  <si>
    <t xml:space="preserve">Cyber Security Specialist </t>
  </si>
  <si>
    <t xml:space="preserve">End User Specialist IV </t>
  </si>
  <si>
    <t xml:space="preserve">Engineer I </t>
  </si>
  <si>
    <t xml:space="preserve">Facility Coordinator and Security Specialist </t>
  </si>
  <si>
    <t xml:space="preserve">Cyber Security Analyst </t>
  </si>
  <si>
    <t>E</t>
  </si>
  <si>
    <t xml:space="preserve">Engineer II </t>
  </si>
  <si>
    <t xml:space="preserve">Nuclear Safety / NDA Engineer IV </t>
  </si>
  <si>
    <t xml:space="preserve">Regulatory Specialist IV </t>
  </si>
  <si>
    <t xml:space="preserve">Sr. Cyber Security Specialist </t>
  </si>
  <si>
    <t xml:space="preserve">Sr. System Administrator </t>
  </si>
  <si>
    <t xml:space="preserve">Process Engineer / Facility Specialist III </t>
  </si>
  <si>
    <t xml:space="preserve">Sr. Safety Specialist </t>
  </si>
  <si>
    <t xml:space="preserve">Database Administrator </t>
  </si>
  <si>
    <t>F</t>
  </si>
  <si>
    <t xml:space="preserve">Engineer III </t>
  </si>
  <si>
    <t xml:space="preserve">Information Security Specialist </t>
  </si>
  <si>
    <t xml:space="preserve">Project Controls Engineer </t>
  </si>
  <si>
    <t xml:space="preserve">QA Specialist 2 </t>
  </si>
  <si>
    <t xml:space="preserve">Records Mgmt. and Document Control Mgr. </t>
  </si>
  <si>
    <t xml:space="preserve">Sr. Security Specialist (Team Lead) </t>
  </si>
  <si>
    <t xml:space="preserve">Waste Engineer IV </t>
  </si>
  <si>
    <t xml:space="preserve">Engineer IV </t>
  </si>
  <si>
    <t>G</t>
  </si>
  <si>
    <t xml:space="preserve">Environmental Risk Assessor </t>
  </si>
  <si>
    <t xml:space="preserve">Sr. Cyber Security Analyst </t>
  </si>
  <si>
    <t xml:space="preserve">Sr. Network Administrator </t>
  </si>
  <si>
    <t xml:space="preserve">Sr. Nuclear Material Inventory &amp; Accountability Specialist </t>
  </si>
  <si>
    <t xml:space="preserve">Sr. Penetration Tester </t>
  </si>
  <si>
    <t xml:space="preserve">Sr. Public Affairs Specialist </t>
  </si>
  <si>
    <t xml:space="preserve">IT Business Analyst </t>
  </si>
  <si>
    <t xml:space="preserve">Process Engineer / Facility Specialist IV </t>
  </si>
  <si>
    <t xml:space="preserve">Sr. Certified Industrial Hygienist </t>
  </si>
  <si>
    <t xml:space="preserve">IT Project Manager </t>
  </si>
  <si>
    <t>H</t>
  </si>
  <si>
    <t xml:space="preserve">Sr. Cyber Security Program Analyst </t>
  </si>
  <si>
    <t xml:space="preserve">Sr. Non-Destructive Assay Engineer </t>
  </si>
  <si>
    <t xml:space="preserve">Sr. Nuclear Safety Engineer </t>
  </si>
  <si>
    <t xml:space="preserve">Sr. QA Specialist </t>
  </si>
  <si>
    <t xml:space="preserve">Sr. Radiation Protection Specialist </t>
  </si>
  <si>
    <t xml:space="preserve">Fire Protection Specialist </t>
  </si>
  <si>
    <t xml:space="preserve">Software Architect </t>
  </si>
  <si>
    <t xml:space="preserve">Sr. Auditor / Accountant </t>
  </si>
  <si>
    <t xml:space="preserve">Sr. System Engineer </t>
  </si>
  <si>
    <t xml:space="preserve">Sr. Project Controls Engineer </t>
  </si>
  <si>
    <t xml:space="preserve">Sr. Project Manager </t>
  </si>
  <si>
    <t>I</t>
  </si>
  <si>
    <t xml:space="preserve">Information System Security Mgr. </t>
  </si>
  <si>
    <t xml:space="preserve">Sr. QA Engineer IV </t>
  </si>
  <si>
    <t xml:space="preserve">Nuclear Criticality Engineer IV </t>
  </si>
  <si>
    <t xml:space="preserve">Nuclear Safety Engineer </t>
  </si>
  <si>
    <t xml:space="preserve">Environmental Scientist / Transfer Specialist IV </t>
  </si>
  <si>
    <t>J</t>
  </si>
  <si>
    <t xml:space="preserve">Radiological / Facility Engineer IV </t>
  </si>
  <si>
    <t xml:space="preserve">Sr. Risk Assessor </t>
  </si>
  <si>
    <t>Sr. Communications Specialist</t>
  </si>
  <si>
    <t xml:space="preserve">Senior Mgr. </t>
  </si>
  <si>
    <t>K</t>
  </si>
  <si>
    <t xml:space="preserve">Sr. Program / Financial Manager </t>
  </si>
  <si>
    <t xml:space="preserve">Sr. Environmental Specialist IV </t>
  </si>
  <si>
    <t>[$Offeror Proposed Base Rate]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</si>
</sst>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u val="singleAccounting"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wrapText="1"/>
    </xf>
    <xf numFmtId="44" fontId="1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42" fontId="4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horizontal="center" wrapText="1"/>
    </xf>
    <xf numFmtId="41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1" fontId="6" fillId="0" borderId="0" xfId="0" applyNumberFormat="1" applyFont="1"/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4" fillId="0" borderId="5" xfId="0" applyFont="1" applyBorder="1"/>
    <xf numFmtId="0" fontId="3" fillId="0" borderId="5" xfId="0" applyFont="1" applyBorder="1" applyAlignment="1">
      <alignment horizontal="center" wrapText="1"/>
    </xf>
    <xf numFmtId="42" fontId="3" fillId="0" borderId="0" xfId="0" applyNumberFormat="1" applyFont="1"/>
    <xf numFmtId="42" fontId="3" fillId="0" borderId="0" xfId="0" applyNumberFormat="1" applyFont="1" applyAlignment="1">
      <alignment wrapText="1"/>
    </xf>
    <xf numFmtId="44" fontId="2" fillId="0" borderId="0" xfId="0" applyNumberFormat="1" applyFont="1" applyAlignment="1">
      <alignment horizontal="left" wrapText="1"/>
    </xf>
    <xf numFmtId="44" fontId="1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/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1" fontId="11" fillId="0" borderId="0" xfId="0" applyNumberFormat="1" applyFont="1"/>
    <xf numFmtId="0" fontId="2" fillId="0" borderId="0" xfId="0" applyFont="1"/>
    <xf numFmtId="41" fontId="2" fillId="0" borderId="0" xfId="0" applyNumberFormat="1" applyFont="1"/>
    <xf numFmtId="41" fontId="10" fillId="0" borderId="0" xfId="0" applyNumberFormat="1" applyFont="1"/>
    <xf numFmtId="41" fontId="6" fillId="0" borderId="0" xfId="0" applyNumberFormat="1" applyFont="1" applyAlignment="1">
      <alignment horizontal="center" wrapText="1"/>
    </xf>
    <xf numFmtId="44" fontId="5" fillId="0" borderId="0" xfId="0" applyNumberFormat="1" applyFont="1" applyAlignment="1">
      <alignment wrapText="1"/>
    </xf>
    <xf numFmtId="41" fontId="11" fillId="0" borderId="0" xfId="0" applyNumberFormat="1" applyFont="1" applyAlignment="1">
      <alignment horizont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1" fontId="1" fillId="3" borderId="0" xfId="0" applyNumberFormat="1" applyFont="1" applyFill="1"/>
    <xf numFmtId="41" fontId="11" fillId="3" borderId="0" xfId="0" applyNumberFormat="1" applyFont="1" applyFill="1"/>
    <xf numFmtId="41" fontId="11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41" fontId="1" fillId="3" borderId="0" xfId="0" applyNumberFormat="1" applyFont="1" applyFill="1" applyAlignment="1">
      <alignment horizontal="center" wrapText="1"/>
    </xf>
    <xf numFmtId="41" fontId="12" fillId="0" borderId="0" xfId="0" applyNumberFormat="1" applyFont="1"/>
    <xf numFmtId="0" fontId="2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4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0" borderId="0" xfId="0" applyFont="1"/>
    <xf numFmtId="41" fontId="5" fillId="0" borderId="6" xfId="0" applyNumberFormat="1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2" fontId="4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/>
    <xf numFmtId="0" fontId="3" fillId="0" borderId="7" xfId="0" applyFont="1" applyBorder="1"/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E275-09E2-452A-B4D5-EE72D4BD10DA}">
  <dimension ref="B1:Q4"/>
  <sheetViews>
    <sheetView view="pageLayout" zoomScaleNormal="100" workbookViewId="0">
      <selection activeCell="C18" sqref="C18"/>
    </sheetView>
  </sheetViews>
  <sheetFormatPr defaultColWidth="9.140625" defaultRowHeight="15.75" x14ac:dyDescent="0.25"/>
  <cols>
    <col min="1" max="1" width="1.7109375" style="3" customWidth="1"/>
    <col min="2" max="2" width="10" style="3" customWidth="1"/>
    <col min="3" max="3" width="15.7109375" style="3" customWidth="1"/>
    <col min="4" max="4" width="36.5703125" style="3" bestFit="1" customWidth="1"/>
    <col min="5" max="17" width="12.42578125" style="3" customWidth="1"/>
    <col min="18" max="16384" width="9.140625" style="3"/>
  </cols>
  <sheetData>
    <row r="1" spans="2:17" x14ac:dyDescent="0.25">
      <c r="B1" s="3" t="s">
        <v>0</v>
      </c>
    </row>
    <row r="2" spans="2:17" x14ac:dyDescent="0.25">
      <c r="B2" s="3" t="s">
        <v>1</v>
      </c>
    </row>
    <row r="4" spans="2:17" ht="31.5" x14ac:dyDescent="0.25">
      <c r="B4" s="37" t="s">
        <v>2</v>
      </c>
      <c r="C4" s="37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</row>
  </sheetData>
  <pageMargins left="0.7" right="0.7" top="0.75" bottom="0.75" header="0.3" footer="0.3"/>
  <pageSetup orientation="portrait" r:id="rId1"/>
  <headerFooter>
    <oddHeader xml:space="preserve">&amp;C&amp;"Times New Roman,Regular"Portsmouth Paducah Project Office (PPPO) Technical Support Services (TSS) 
Solicitation No. 89303324REM000120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5BCF-E9CB-4C50-9F61-296D29B7C701}">
  <dimension ref="B1:G13"/>
  <sheetViews>
    <sheetView view="pageLayout" zoomScaleNormal="100" workbookViewId="0">
      <selection activeCell="C18" sqref="C18"/>
    </sheetView>
  </sheetViews>
  <sheetFormatPr defaultColWidth="9.140625" defaultRowHeight="15.75" x14ac:dyDescent="0.25"/>
  <cols>
    <col min="1" max="1" width="1.7109375" style="3" customWidth="1"/>
    <col min="2" max="2" width="46.140625" style="3" customWidth="1"/>
    <col min="3" max="7" width="21.5703125" style="3" customWidth="1"/>
    <col min="8" max="16384" width="9.140625" style="3"/>
  </cols>
  <sheetData>
    <row r="1" spans="2:7" x14ac:dyDescent="0.25">
      <c r="B1" s="3" t="s">
        <v>0</v>
      </c>
    </row>
    <row r="3" spans="2:7" x14ac:dyDescent="0.25">
      <c r="B3" s="3" t="s">
        <v>18</v>
      </c>
    </row>
    <row r="5" spans="2:7" customFormat="1" x14ac:dyDescent="0.25">
      <c r="B5" s="3"/>
      <c r="C5" s="82" t="s">
        <v>19</v>
      </c>
      <c r="D5" s="83"/>
      <c r="E5" s="83"/>
      <c r="F5" s="83"/>
      <c r="G5" s="84"/>
    </row>
    <row r="6" spans="2:7" customFormat="1" x14ac:dyDescent="0.25">
      <c r="B6" s="24" t="s">
        <v>20</v>
      </c>
      <c r="C6" s="24" t="s">
        <v>21</v>
      </c>
      <c r="D6" s="24" t="s">
        <v>22</v>
      </c>
      <c r="E6" s="24" t="s">
        <v>23</v>
      </c>
      <c r="F6" s="24" t="s">
        <v>24</v>
      </c>
      <c r="G6" s="24" t="s">
        <v>25</v>
      </c>
    </row>
    <row r="7" spans="2:7" customFormat="1" x14ac:dyDescent="0.25">
      <c r="B7" s="24"/>
      <c r="C7" s="24" t="s">
        <v>26</v>
      </c>
      <c r="D7" s="24" t="s">
        <v>27</v>
      </c>
      <c r="E7" s="24" t="s">
        <v>28</v>
      </c>
      <c r="F7" s="24" t="s">
        <v>29</v>
      </c>
      <c r="G7" s="24" t="s">
        <v>30</v>
      </c>
    </row>
    <row r="8" spans="2:7" customFormat="1" x14ac:dyDescent="0.25">
      <c r="B8" s="25" t="s">
        <v>31</v>
      </c>
      <c r="C8" s="26"/>
      <c r="D8" s="26"/>
      <c r="E8" s="26"/>
      <c r="F8" s="26"/>
      <c r="G8" s="26"/>
    </row>
    <row r="9" spans="2:7" customFormat="1" x14ac:dyDescent="0.25">
      <c r="B9" s="25" t="s">
        <v>32</v>
      </c>
      <c r="C9" s="26"/>
      <c r="D9" s="26"/>
      <c r="E9" s="26"/>
      <c r="F9" s="26"/>
      <c r="G9" s="26"/>
    </row>
    <row r="10" spans="2:7" customFormat="1" x14ac:dyDescent="0.25">
      <c r="B10" s="25" t="s">
        <v>33</v>
      </c>
      <c r="C10" s="26"/>
      <c r="D10" s="26"/>
      <c r="E10" s="26"/>
      <c r="F10" s="26"/>
      <c r="G10" s="26"/>
    </row>
    <row r="11" spans="2:7" customFormat="1" x14ac:dyDescent="0.25">
      <c r="B11" s="27" t="s">
        <v>34</v>
      </c>
      <c r="C11" s="26"/>
      <c r="D11" s="26"/>
      <c r="E11" s="26"/>
      <c r="F11" s="26"/>
      <c r="G11" s="26"/>
    </row>
    <row r="12" spans="2:7" customFormat="1" x14ac:dyDescent="0.25">
      <c r="B12" s="27" t="s">
        <v>35</v>
      </c>
      <c r="C12" s="26"/>
      <c r="D12" s="26"/>
      <c r="E12" s="26"/>
      <c r="F12" s="26"/>
      <c r="G12" s="26"/>
    </row>
    <row r="13" spans="2:7" x14ac:dyDescent="0.25">
      <c r="B13" s="28" t="s">
        <v>36</v>
      </c>
      <c r="C13" s="26"/>
      <c r="D13" s="26"/>
      <c r="E13" s="26"/>
      <c r="F13" s="26"/>
      <c r="G13" s="26"/>
    </row>
  </sheetData>
  <mergeCells count="1">
    <mergeCell ref="C5:G5"/>
  </mergeCells>
  <pageMargins left="0.7" right="0.7" top="0.75" bottom="0.75" header="0.3" footer="0.3"/>
  <pageSetup orientation="portrait" r:id="rId1"/>
  <headerFooter>
    <oddHeader xml:space="preserve">&amp;C&amp;"Times New Roman,Regular"Portsmouth Paducah Project Office (PPPO) Technical Support Services (TSS) 
Solicitation No. 89303324REM000120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DBB5-2F0B-4588-A9E2-66FF7EDCBB7A}">
  <dimension ref="A5:U27"/>
  <sheetViews>
    <sheetView tabSelected="1" view="pageLayout" zoomScaleNormal="100" workbookViewId="0">
      <selection activeCell="C18" sqref="C18"/>
    </sheetView>
  </sheetViews>
  <sheetFormatPr defaultColWidth="9.140625" defaultRowHeight="15.75" x14ac:dyDescent="0.25"/>
  <cols>
    <col min="1" max="1" width="36.7109375" style="3" customWidth="1"/>
    <col min="2" max="2" width="1.7109375" style="3" customWidth="1"/>
    <col min="3" max="3" width="29.5703125" style="6" customWidth="1"/>
    <col min="4" max="4" width="1.7109375" style="6" customWidth="1"/>
    <col min="5" max="5" width="28.140625" style="6" customWidth="1"/>
    <col min="6" max="6" width="1.7109375" style="6" customWidth="1"/>
    <col min="7" max="7" width="18" style="6" customWidth="1"/>
    <col min="8" max="8" width="1.7109375" style="6" customWidth="1"/>
    <col min="9" max="9" width="18.42578125" style="6" customWidth="1"/>
    <col min="10" max="10" width="1.7109375" style="6" hidden="1" customWidth="1"/>
    <col min="11" max="11" width="1.7109375" style="6" customWidth="1"/>
    <col min="12" max="12" width="19.85546875" style="6" customWidth="1"/>
    <col min="13" max="13" width="1.7109375" style="6" customWidth="1"/>
    <col min="14" max="14" width="26.42578125" style="6" customWidth="1"/>
    <col min="15" max="15" width="1.7109375" style="6" customWidth="1"/>
    <col min="16" max="16" width="27.140625" style="6" customWidth="1"/>
    <col min="17" max="17" width="1.7109375" style="6" customWidth="1"/>
    <col min="18" max="18" width="15.28515625" style="6" customWidth="1"/>
    <col min="19" max="21" width="9.140625" style="6"/>
    <col min="22" max="16384" width="9.140625" style="3"/>
  </cols>
  <sheetData>
    <row r="5" spans="1:21" x14ac:dyDescent="0.25">
      <c r="C5" s="80" t="s">
        <v>37</v>
      </c>
      <c r="E5" s="85" t="s">
        <v>38</v>
      </c>
      <c r="F5" s="86"/>
      <c r="G5" s="86"/>
      <c r="H5" s="86"/>
      <c r="I5" s="86"/>
      <c r="J5" s="86"/>
      <c r="K5" s="86"/>
      <c r="L5" s="86"/>
      <c r="N5" s="80" t="s">
        <v>39</v>
      </c>
      <c r="O5" s="36"/>
      <c r="P5" s="80" t="s">
        <v>40</v>
      </c>
      <c r="R5" s="7"/>
    </row>
    <row r="6" spans="1:21" s="4" customFormat="1" ht="31.5" x14ac:dyDescent="0.25">
      <c r="A6" s="34" t="s">
        <v>41</v>
      </c>
      <c r="C6" s="5" t="s">
        <v>42</v>
      </c>
      <c r="D6" s="7"/>
      <c r="E6" s="5" t="s">
        <v>43</v>
      </c>
      <c r="F6" s="7"/>
      <c r="G6" s="5" t="s">
        <v>44</v>
      </c>
      <c r="H6" s="7"/>
      <c r="I6" s="5" t="s">
        <v>45</v>
      </c>
      <c r="J6" s="7"/>
      <c r="K6" s="7"/>
      <c r="L6" s="5" t="s">
        <v>46</v>
      </c>
      <c r="M6" s="7"/>
      <c r="N6" s="5" t="s">
        <v>47</v>
      </c>
      <c r="O6" s="7"/>
      <c r="P6" s="5" t="s">
        <v>48</v>
      </c>
      <c r="Q6" s="7"/>
      <c r="R6" s="80" t="s">
        <v>49</v>
      </c>
      <c r="S6" s="7"/>
      <c r="T6" s="7"/>
      <c r="U6" s="7"/>
    </row>
    <row r="7" spans="1:21" s="4" customForma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2"/>
      <c r="S7" s="7"/>
      <c r="T7" s="7"/>
      <c r="U7" s="7"/>
    </row>
    <row r="8" spans="1:21" x14ac:dyDescent="0.25">
      <c r="A8" s="3" t="s">
        <v>50</v>
      </c>
      <c r="C8" s="7" t="s">
        <v>51</v>
      </c>
      <c r="E8" s="9">
        <v>0</v>
      </c>
      <c r="F8" s="9"/>
      <c r="G8" s="9">
        <v>0</v>
      </c>
      <c r="H8" s="9"/>
      <c r="I8" s="9">
        <v>0</v>
      </c>
      <c r="J8" s="9"/>
      <c r="K8" s="9"/>
      <c r="L8" s="9">
        <v>0</v>
      </c>
      <c r="M8" s="10"/>
      <c r="N8" s="10">
        <v>0</v>
      </c>
      <c r="O8" s="10"/>
      <c r="P8" s="10">
        <v>0</v>
      </c>
      <c r="R8" s="73" t="s">
        <v>52</v>
      </c>
    </row>
    <row r="9" spans="1:21" x14ac:dyDescent="0.25">
      <c r="A9" s="3" t="s">
        <v>53</v>
      </c>
      <c r="C9" s="14">
        <v>0</v>
      </c>
      <c r="E9" s="3" t="s">
        <v>52</v>
      </c>
      <c r="F9" s="3"/>
      <c r="G9" s="3" t="s">
        <v>52</v>
      </c>
      <c r="H9" s="3"/>
      <c r="I9" s="3" t="s">
        <v>52</v>
      </c>
      <c r="J9" s="3"/>
      <c r="K9" s="3"/>
      <c r="L9" s="3" t="s">
        <v>52</v>
      </c>
      <c r="N9" s="3" t="s">
        <v>52</v>
      </c>
      <c r="P9" s="3" t="s">
        <v>52</v>
      </c>
      <c r="R9" s="73" t="s">
        <v>52</v>
      </c>
    </row>
    <row r="10" spans="1:21" x14ac:dyDescent="0.25">
      <c r="A10" s="3" t="s">
        <v>22</v>
      </c>
      <c r="C10" s="14">
        <v>0</v>
      </c>
      <c r="E10" s="3" t="s">
        <v>52</v>
      </c>
      <c r="F10" s="3"/>
      <c r="G10" s="3" t="s">
        <v>52</v>
      </c>
      <c r="H10" s="3"/>
      <c r="I10" s="3" t="s">
        <v>52</v>
      </c>
      <c r="J10" s="3"/>
      <c r="K10" s="3"/>
      <c r="L10" s="3" t="s">
        <v>52</v>
      </c>
      <c r="N10" s="3" t="s">
        <v>52</v>
      </c>
      <c r="P10" s="3" t="s">
        <v>52</v>
      </c>
      <c r="R10" s="73" t="s">
        <v>52</v>
      </c>
    </row>
    <row r="11" spans="1:21" x14ac:dyDescent="0.25">
      <c r="A11" s="3" t="s">
        <v>54</v>
      </c>
      <c r="C11" s="14">
        <v>0</v>
      </c>
      <c r="E11" s="3" t="s">
        <v>52</v>
      </c>
      <c r="F11" s="3"/>
      <c r="G11" s="3" t="s">
        <v>52</v>
      </c>
      <c r="H11" s="3"/>
      <c r="I11" s="3" t="s">
        <v>52</v>
      </c>
      <c r="J11" s="3"/>
      <c r="K11" s="3"/>
      <c r="L11" s="3" t="s">
        <v>52</v>
      </c>
      <c r="N11" s="3" t="s">
        <v>52</v>
      </c>
      <c r="P11" s="3" t="s">
        <v>52</v>
      </c>
      <c r="R11" s="73" t="s">
        <v>52</v>
      </c>
    </row>
    <row r="12" spans="1:21" x14ac:dyDescent="0.25">
      <c r="A12" s="3" t="s">
        <v>55</v>
      </c>
      <c r="C12" s="14">
        <v>0</v>
      </c>
      <c r="E12" s="3" t="s">
        <v>52</v>
      </c>
      <c r="F12" s="3"/>
      <c r="G12" s="3" t="s">
        <v>52</v>
      </c>
      <c r="H12" s="3"/>
      <c r="I12" s="3" t="s">
        <v>52</v>
      </c>
      <c r="J12" s="3"/>
      <c r="K12" s="3"/>
      <c r="L12" s="3" t="s">
        <v>52</v>
      </c>
      <c r="N12" s="3" t="s">
        <v>52</v>
      </c>
      <c r="P12" s="3" t="s">
        <v>52</v>
      </c>
      <c r="R12" s="73" t="s">
        <v>52</v>
      </c>
    </row>
    <row r="13" spans="1:21" x14ac:dyDescent="0.25">
      <c r="A13" s="3" t="s">
        <v>56</v>
      </c>
      <c r="C13" s="14"/>
      <c r="E13" s="3" t="s">
        <v>52</v>
      </c>
      <c r="F13" s="3"/>
      <c r="G13" s="3" t="s">
        <v>52</v>
      </c>
      <c r="H13" s="3"/>
      <c r="I13" s="3" t="s">
        <v>52</v>
      </c>
      <c r="J13" s="3"/>
      <c r="K13" s="3"/>
      <c r="L13" s="3" t="s">
        <v>52</v>
      </c>
      <c r="N13" s="3" t="s">
        <v>52</v>
      </c>
      <c r="P13" s="3" t="s">
        <v>52</v>
      </c>
      <c r="R13" s="73" t="s">
        <v>52</v>
      </c>
    </row>
    <row r="14" spans="1:21" x14ac:dyDescent="0.25">
      <c r="A14" s="3" t="s">
        <v>57</v>
      </c>
      <c r="C14" s="14"/>
      <c r="E14" s="3" t="s">
        <v>52</v>
      </c>
      <c r="F14" s="3"/>
      <c r="G14" s="3" t="s">
        <v>52</v>
      </c>
      <c r="H14" s="3"/>
      <c r="I14" s="3" t="s">
        <v>52</v>
      </c>
      <c r="J14" s="3"/>
      <c r="K14" s="3"/>
      <c r="L14" s="3" t="s">
        <v>52</v>
      </c>
      <c r="N14" s="3" t="s">
        <v>52</v>
      </c>
      <c r="P14" s="3" t="s">
        <v>52</v>
      </c>
      <c r="R14" s="73" t="s">
        <v>52</v>
      </c>
    </row>
    <row r="15" spans="1:21" x14ac:dyDescent="0.25">
      <c r="A15" s="3" t="s">
        <v>58</v>
      </c>
      <c r="C15" s="14"/>
      <c r="E15" s="3" t="s">
        <v>52</v>
      </c>
      <c r="F15" s="3"/>
      <c r="G15" s="3" t="s">
        <v>52</v>
      </c>
      <c r="H15" s="3"/>
      <c r="I15" s="3" t="s">
        <v>52</v>
      </c>
      <c r="J15" s="3"/>
      <c r="K15" s="3"/>
      <c r="L15" s="3" t="s">
        <v>52</v>
      </c>
      <c r="N15" s="3" t="s">
        <v>52</v>
      </c>
      <c r="P15" s="3" t="s">
        <v>52</v>
      </c>
      <c r="R15" s="73" t="s">
        <v>52</v>
      </c>
    </row>
    <row r="16" spans="1:21" x14ac:dyDescent="0.25">
      <c r="A16" s="23" t="s">
        <v>59</v>
      </c>
      <c r="C16" s="14"/>
      <c r="E16" s="12" t="s">
        <v>52</v>
      </c>
      <c r="F16" s="3"/>
      <c r="G16" s="12" t="s">
        <v>52</v>
      </c>
      <c r="H16" s="3"/>
      <c r="I16" s="12" t="s">
        <v>52</v>
      </c>
      <c r="J16" s="3"/>
      <c r="K16" s="3"/>
      <c r="L16" s="12" t="s">
        <v>52</v>
      </c>
      <c r="N16" s="12" t="s">
        <v>52</v>
      </c>
      <c r="P16" s="12" t="s">
        <v>52</v>
      </c>
      <c r="R16" s="74" t="s">
        <v>52</v>
      </c>
    </row>
    <row r="17" spans="1:18" x14ac:dyDescent="0.25">
      <c r="A17" s="3" t="s">
        <v>60</v>
      </c>
      <c r="C17" s="14"/>
      <c r="E17" s="3"/>
      <c r="F17" s="3"/>
      <c r="G17" s="3"/>
      <c r="H17" s="3"/>
      <c r="I17" s="3"/>
      <c r="J17" s="3"/>
      <c r="K17" s="3"/>
      <c r="L17" s="3"/>
      <c r="N17" s="3"/>
      <c r="P17" s="3"/>
      <c r="R17" s="73"/>
    </row>
    <row r="18" spans="1:18" x14ac:dyDescent="0.25">
      <c r="C18" s="14"/>
      <c r="E18" s="3"/>
      <c r="F18" s="3"/>
      <c r="G18" s="3"/>
      <c r="H18" s="3"/>
      <c r="I18" s="3"/>
      <c r="J18" s="3"/>
      <c r="K18" s="3"/>
      <c r="L18" s="3"/>
      <c r="N18" s="3"/>
      <c r="P18" s="3"/>
      <c r="R18" s="73"/>
    </row>
    <row r="19" spans="1:18" x14ac:dyDescent="0.25">
      <c r="A19" s="3" t="s">
        <v>61</v>
      </c>
      <c r="C19" s="14"/>
      <c r="E19" s="30">
        <v>67000</v>
      </c>
      <c r="F19" s="30"/>
      <c r="G19" s="30">
        <v>80000</v>
      </c>
      <c r="H19" s="30"/>
      <c r="I19" s="30">
        <v>80000</v>
      </c>
      <c r="J19" s="30"/>
      <c r="K19" s="30"/>
      <c r="L19" s="30">
        <f>SUM(E19:I19)</f>
        <v>227000</v>
      </c>
      <c r="M19" s="31"/>
      <c r="N19" s="30">
        <v>80000</v>
      </c>
      <c r="O19" s="31"/>
      <c r="P19" s="30">
        <v>80000</v>
      </c>
      <c r="Q19" s="31"/>
      <c r="R19" s="75">
        <f>L19+N19+P19</f>
        <v>387000</v>
      </c>
    </row>
    <row r="20" spans="1:18" s="6" customFormat="1" x14ac:dyDescent="0.25">
      <c r="A20" s="6" t="s">
        <v>62</v>
      </c>
      <c r="C20" s="14">
        <v>0</v>
      </c>
      <c r="E20" s="30">
        <v>125000</v>
      </c>
      <c r="F20" s="31"/>
      <c r="G20" s="30">
        <v>150000</v>
      </c>
      <c r="H20" s="31"/>
      <c r="I20" s="30">
        <v>150000</v>
      </c>
      <c r="J20" s="31"/>
      <c r="K20" s="31"/>
      <c r="L20" s="30">
        <f t="shared" ref="L20:L21" si="0">SUM(E20:I20)</f>
        <v>425000</v>
      </c>
      <c r="M20" s="31"/>
      <c r="N20" s="30">
        <v>150000</v>
      </c>
      <c r="O20" s="31"/>
      <c r="P20" s="30">
        <v>150000</v>
      </c>
      <c r="Q20" s="31"/>
      <c r="R20" s="75">
        <f t="shared" ref="R20:R21" si="1">L20+N20+P20</f>
        <v>725000</v>
      </c>
    </row>
    <row r="21" spans="1:18" s="6" customFormat="1" x14ac:dyDescent="0.25">
      <c r="A21" s="6" t="s">
        <v>63</v>
      </c>
      <c r="C21" s="14"/>
      <c r="E21" s="30">
        <v>209000</v>
      </c>
      <c r="F21" s="31"/>
      <c r="G21" s="30">
        <v>250000</v>
      </c>
      <c r="H21" s="31"/>
      <c r="I21" s="30">
        <v>250000</v>
      </c>
      <c r="J21" s="31"/>
      <c r="K21" s="31"/>
      <c r="L21" s="30">
        <f t="shared" si="0"/>
        <v>709000</v>
      </c>
      <c r="M21" s="31"/>
      <c r="N21" s="30">
        <v>250000</v>
      </c>
      <c r="O21" s="31"/>
      <c r="P21" s="30">
        <v>250000</v>
      </c>
      <c r="Q21" s="31"/>
      <c r="R21" s="75">
        <f t="shared" si="1"/>
        <v>1209000</v>
      </c>
    </row>
    <row r="22" spans="1:18" s="6" customFormat="1" x14ac:dyDescent="0.25">
      <c r="A22" s="6" t="s">
        <v>64</v>
      </c>
      <c r="C22" s="15">
        <v>0</v>
      </c>
      <c r="E22" s="77" t="s">
        <v>52</v>
      </c>
      <c r="F22" s="76"/>
      <c r="G22" s="78" t="s">
        <v>52</v>
      </c>
      <c r="H22" s="76"/>
      <c r="I22" s="78" t="s">
        <v>52</v>
      </c>
      <c r="L22" s="78" t="s">
        <v>52</v>
      </c>
      <c r="N22" s="78" t="s">
        <v>52</v>
      </c>
      <c r="P22" s="78" t="s">
        <v>52</v>
      </c>
      <c r="R22" s="79" t="s">
        <v>52</v>
      </c>
    </row>
    <row r="23" spans="1:18" x14ac:dyDescent="0.25">
      <c r="A23" s="3" t="s">
        <v>65</v>
      </c>
      <c r="C23" s="13" t="str">
        <f>C8</f>
        <v>[$ Offeror Firm-Fixed Price]</v>
      </c>
      <c r="E23" s="6" t="s">
        <v>52</v>
      </c>
      <c r="G23" s="6" t="s">
        <v>52</v>
      </c>
      <c r="I23" s="6" t="s">
        <v>52</v>
      </c>
      <c r="L23" s="6" t="s">
        <v>52</v>
      </c>
      <c r="N23" s="6" t="s">
        <v>52</v>
      </c>
      <c r="P23" s="6" t="s">
        <v>52</v>
      </c>
      <c r="R23" s="6" t="s">
        <v>52</v>
      </c>
    </row>
    <row r="24" spans="1:18" x14ac:dyDescent="0.25">
      <c r="R24" s="73"/>
    </row>
    <row r="25" spans="1:18" x14ac:dyDescent="0.25">
      <c r="A25" s="3" t="s">
        <v>66</v>
      </c>
      <c r="C25" s="11">
        <v>0</v>
      </c>
      <c r="E25" s="8" t="s">
        <v>52</v>
      </c>
      <c r="G25" s="8" t="s">
        <v>52</v>
      </c>
      <c r="I25" s="8" t="s">
        <v>52</v>
      </c>
      <c r="L25" s="8" t="s">
        <v>52</v>
      </c>
      <c r="N25" s="8" t="s">
        <v>52</v>
      </c>
      <c r="P25" s="8" t="s">
        <v>52</v>
      </c>
      <c r="R25" s="8" t="s">
        <v>52</v>
      </c>
    </row>
    <row r="26" spans="1:18" x14ac:dyDescent="0.25">
      <c r="R26" s="73"/>
    </row>
    <row r="27" spans="1:18" x14ac:dyDescent="0.25">
      <c r="A27" s="3" t="s">
        <v>67</v>
      </c>
      <c r="C27" s="8" t="s">
        <v>52</v>
      </c>
      <c r="E27" s="8" t="s">
        <v>52</v>
      </c>
      <c r="G27" s="8" t="s">
        <v>52</v>
      </c>
      <c r="I27" s="8" t="s">
        <v>52</v>
      </c>
      <c r="L27" s="8" t="s">
        <v>52</v>
      </c>
      <c r="N27" s="8" t="s">
        <v>52</v>
      </c>
      <c r="P27" s="8" t="s">
        <v>52</v>
      </c>
      <c r="R27" s="71" t="s">
        <v>52</v>
      </c>
    </row>
  </sheetData>
  <mergeCells count="1">
    <mergeCell ref="E5:L5"/>
  </mergeCells>
  <pageMargins left="0.7" right="0.7" top="0.75" bottom="0.75" header="0.3" footer="0.3"/>
  <pageSetup orientation="portrait" r:id="rId1"/>
  <headerFooter>
    <oddHeader xml:space="preserve">&amp;C&amp;"Times New Roman,Regular"Portsmouth Paducah Project Office (PPPO) Technical Support Services (TSS) 
Solicitation No. 89303324REM000120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3A1F-D0BC-455D-A7BE-70283AAFB8D6}">
  <dimension ref="B4:R217"/>
  <sheetViews>
    <sheetView view="pageLayout" zoomScaleNormal="100" workbookViewId="0">
      <selection activeCell="C18" sqref="C18"/>
    </sheetView>
  </sheetViews>
  <sheetFormatPr defaultRowHeight="12.75" x14ac:dyDescent="0.2"/>
  <cols>
    <col min="1" max="1" width="1.7109375" style="16" customWidth="1"/>
    <col min="2" max="2" width="50.140625" style="2" customWidth="1"/>
    <col min="3" max="3" width="1.7109375" style="16" customWidth="1"/>
    <col min="4" max="4" width="11.42578125" style="16" customWidth="1"/>
    <col min="5" max="5" width="1.7109375" style="16" customWidth="1"/>
    <col min="6" max="6" width="16.42578125" style="16" customWidth="1"/>
    <col min="7" max="7" width="1.7109375" style="16" customWidth="1"/>
    <col min="8" max="8" width="9.140625" style="16"/>
    <col min="9" max="9" width="1.7109375" style="16" customWidth="1"/>
    <col min="10" max="10" width="9.140625" style="16"/>
    <col min="11" max="11" width="1.7109375" style="16" customWidth="1"/>
    <col min="12" max="12" width="13" style="40" customWidth="1"/>
    <col min="13" max="13" width="1.7109375" style="16" customWidth="1"/>
    <col min="14" max="14" width="13.140625" style="40" customWidth="1"/>
    <col min="15" max="15" width="1.7109375" style="40" customWidth="1"/>
    <col min="16" max="16" width="12.7109375" style="40" customWidth="1"/>
    <col min="17" max="17" width="1.7109375" style="16" customWidth="1"/>
    <col min="18" max="18" width="11" style="1" customWidth="1"/>
    <col min="19" max="16384" width="9.140625" style="16"/>
  </cols>
  <sheetData>
    <row r="4" spans="2:18" ht="15" x14ac:dyDescent="0.25">
      <c r="F4" s="89" t="s">
        <v>68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1"/>
    </row>
    <row r="5" spans="2:18" ht="26.25" x14ac:dyDescent="0.25">
      <c r="F5" s="89" t="s">
        <v>69</v>
      </c>
      <c r="G5" s="90"/>
      <c r="H5" s="90"/>
      <c r="I5" s="90"/>
      <c r="J5" s="90"/>
      <c r="K5" s="90"/>
      <c r="L5" s="90"/>
      <c r="N5" s="39" t="s">
        <v>39</v>
      </c>
      <c r="P5" s="39" t="s">
        <v>70</v>
      </c>
      <c r="R5" s="16"/>
    </row>
    <row r="7" spans="2:18" ht="25.5" x14ac:dyDescent="0.2">
      <c r="B7" s="32" t="s">
        <v>71</v>
      </c>
      <c r="D7" s="21" t="s">
        <v>72</v>
      </c>
      <c r="F7" s="20" t="s">
        <v>73</v>
      </c>
      <c r="G7" s="20"/>
      <c r="H7" s="21" t="s">
        <v>74</v>
      </c>
      <c r="I7" s="20"/>
      <c r="J7" s="21" t="s">
        <v>75</v>
      </c>
      <c r="K7" s="20"/>
      <c r="L7" s="42" t="s">
        <v>38</v>
      </c>
      <c r="M7" s="20"/>
      <c r="N7" s="42" t="s">
        <v>76</v>
      </c>
      <c r="O7" s="42"/>
      <c r="P7" s="42" t="s">
        <v>77</v>
      </c>
      <c r="R7" s="41" t="s">
        <v>78</v>
      </c>
    </row>
    <row r="9" spans="2:18" x14ac:dyDescent="0.2">
      <c r="B9" s="2" t="s">
        <v>79</v>
      </c>
      <c r="D9" s="87">
        <v>7</v>
      </c>
      <c r="F9" s="19">
        <v>3070</v>
      </c>
      <c r="G9" s="19"/>
      <c r="H9" s="19">
        <v>3680</v>
      </c>
      <c r="I9" s="19"/>
      <c r="J9" s="19">
        <v>3680</v>
      </c>
      <c r="K9" s="19"/>
      <c r="L9" s="43">
        <f>SUM(F9:K9)</f>
        <v>10430</v>
      </c>
      <c r="M9" s="19"/>
      <c r="N9" s="43">
        <v>3680</v>
      </c>
      <c r="O9" s="43"/>
      <c r="P9" s="43">
        <f>N9</f>
        <v>3680</v>
      </c>
      <c r="R9" s="18">
        <f>L9+N9+P9</f>
        <v>17790</v>
      </c>
    </row>
    <row r="10" spans="2:18" x14ac:dyDescent="0.2">
      <c r="B10" s="17" t="s">
        <v>80</v>
      </c>
      <c r="D10" s="88"/>
      <c r="F10" s="19">
        <v>3070</v>
      </c>
      <c r="G10" s="19"/>
      <c r="H10" s="19">
        <v>3680</v>
      </c>
      <c r="I10" s="19"/>
      <c r="J10" s="19">
        <f t="shared" ref="J10:J12" si="0">H10</f>
        <v>3680</v>
      </c>
      <c r="K10" s="19"/>
      <c r="L10" s="43">
        <f t="shared" ref="L10:L12" si="1">SUM(F10:K10)</f>
        <v>10430</v>
      </c>
      <c r="M10" s="19"/>
      <c r="N10" s="43">
        <v>3680</v>
      </c>
      <c r="O10" s="43"/>
      <c r="P10" s="43">
        <v>3680</v>
      </c>
      <c r="R10" s="18">
        <f t="shared" ref="R10:R12" si="2">L10+N10+P10</f>
        <v>17790</v>
      </c>
    </row>
    <row r="11" spans="2:18" x14ac:dyDescent="0.2">
      <c r="B11" s="17" t="s">
        <v>81</v>
      </c>
      <c r="D11" s="88"/>
      <c r="F11" s="19">
        <v>3070</v>
      </c>
      <c r="G11" s="19"/>
      <c r="H11" s="19">
        <v>3680</v>
      </c>
      <c r="I11" s="19"/>
      <c r="J11" s="19">
        <f t="shared" si="0"/>
        <v>3680</v>
      </c>
      <c r="K11" s="19"/>
      <c r="L11" s="43">
        <f t="shared" si="1"/>
        <v>10430</v>
      </c>
      <c r="M11" s="19"/>
      <c r="N11" s="43">
        <v>3680</v>
      </c>
      <c r="O11" s="43"/>
      <c r="P11" s="43">
        <v>3680</v>
      </c>
      <c r="R11" s="18">
        <f t="shared" si="2"/>
        <v>17790</v>
      </c>
    </row>
    <row r="12" spans="2:18" ht="15" x14ac:dyDescent="0.35">
      <c r="B12" s="17" t="s">
        <v>82</v>
      </c>
      <c r="C12" s="44"/>
      <c r="D12" s="88"/>
      <c r="E12" s="44"/>
      <c r="F12" s="45">
        <v>1535</v>
      </c>
      <c r="G12" s="45"/>
      <c r="H12" s="45">
        <v>1840</v>
      </c>
      <c r="I12" s="45"/>
      <c r="J12" s="45">
        <f t="shared" si="0"/>
        <v>1840</v>
      </c>
      <c r="K12" s="45"/>
      <c r="L12" s="46">
        <f t="shared" si="1"/>
        <v>5215</v>
      </c>
      <c r="M12" s="45"/>
      <c r="N12" s="46">
        <v>1840</v>
      </c>
      <c r="O12" s="46"/>
      <c r="P12" s="46">
        <v>1840</v>
      </c>
      <c r="R12" s="47">
        <f t="shared" si="2"/>
        <v>8895</v>
      </c>
    </row>
    <row r="13" spans="2:18" x14ac:dyDescent="0.2">
      <c r="B13" s="17"/>
      <c r="F13" s="19">
        <f>SUM(F9:F12)</f>
        <v>10745</v>
      </c>
      <c r="G13" s="19"/>
      <c r="H13" s="19">
        <f>SUM(H9:H12)</f>
        <v>12880</v>
      </c>
      <c r="I13" s="19"/>
      <c r="J13" s="19">
        <f>SUM(J9:J12)</f>
        <v>12880</v>
      </c>
      <c r="K13" s="19"/>
      <c r="L13" s="43">
        <f>SUM(L9:L12)</f>
        <v>36505</v>
      </c>
      <c r="M13" s="19"/>
      <c r="N13" s="43">
        <f>SUM(N9:N12)</f>
        <v>12880</v>
      </c>
      <c r="O13" s="43"/>
      <c r="P13" s="43">
        <f>SUM(P9:P12)</f>
        <v>12880</v>
      </c>
      <c r="R13" s="49">
        <f>SUM(R9:R12)</f>
        <v>62265</v>
      </c>
    </row>
    <row r="14" spans="2:18" x14ac:dyDescent="0.2">
      <c r="B14" s="50"/>
      <c r="C14" s="51"/>
      <c r="D14" s="51"/>
      <c r="E14" s="51"/>
      <c r="F14" s="53"/>
      <c r="G14" s="53"/>
      <c r="H14" s="53"/>
      <c r="I14" s="53"/>
      <c r="J14" s="53"/>
      <c r="K14" s="53"/>
      <c r="L14" s="54"/>
      <c r="M14" s="53"/>
      <c r="N14" s="54"/>
      <c r="O14" s="54"/>
      <c r="P14" s="54"/>
      <c r="Q14" s="51"/>
      <c r="R14" s="55"/>
    </row>
    <row r="15" spans="2:18" x14ac:dyDescent="0.2">
      <c r="B15" s="17"/>
      <c r="F15" s="19"/>
      <c r="G15" s="19"/>
      <c r="H15" s="19"/>
      <c r="I15" s="19"/>
      <c r="J15" s="19"/>
      <c r="K15" s="19"/>
      <c r="L15" s="43"/>
      <c r="M15" s="19"/>
      <c r="N15" s="43"/>
      <c r="O15" s="43"/>
      <c r="P15" s="43"/>
    </row>
    <row r="16" spans="2:18" x14ac:dyDescent="0.2">
      <c r="B16" s="2" t="s">
        <v>83</v>
      </c>
      <c r="D16" s="87">
        <v>23</v>
      </c>
      <c r="F16" s="19">
        <v>6140</v>
      </c>
      <c r="G16" s="19"/>
      <c r="H16" s="19">
        <v>7360</v>
      </c>
      <c r="I16" s="19"/>
      <c r="J16" s="19">
        <v>7360</v>
      </c>
      <c r="K16" s="19"/>
      <c r="L16" s="43">
        <f>SUM(F16:K16)</f>
        <v>20860</v>
      </c>
      <c r="M16" s="19"/>
      <c r="N16" s="43">
        <v>7360</v>
      </c>
      <c r="O16" s="43"/>
      <c r="P16" s="43">
        <v>7360</v>
      </c>
      <c r="R16" s="18">
        <f>L16+N16+P16</f>
        <v>35580</v>
      </c>
    </row>
    <row r="17" spans="2:18" x14ac:dyDescent="0.2">
      <c r="B17" s="17" t="s">
        <v>84</v>
      </c>
      <c r="D17" s="88"/>
      <c r="F17" s="19">
        <v>1535</v>
      </c>
      <c r="G17" s="19"/>
      <c r="H17" s="19">
        <v>1840</v>
      </c>
      <c r="I17" s="19">
        <v>0</v>
      </c>
      <c r="J17" s="19">
        <v>1840</v>
      </c>
      <c r="K17" s="19"/>
      <c r="L17" s="43">
        <f t="shared" ref="L17:L20" si="3">SUM(F17:K17)</f>
        <v>5215</v>
      </c>
      <c r="M17" s="19"/>
      <c r="N17" s="43">
        <v>1840</v>
      </c>
      <c r="O17" s="43"/>
      <c r="P17" s="43">
        <v>1840</v>
      </c>
      <c r="R17" s="18">
        <f t="shared" ref="R17:R20" si="4">L17+N17+P17</f>
        <v>8895</v>
      </c>
    </row>
    <row r="18" spans="2:18" x14ac:dyDescent="0.2">
      <c r="B18" s="17" t="s">
        <v>85</v>
      </c>
      <c r="D18" s="88"/>
      <c r="F18" s="19">
        <v>1535</v>
      </c>
      <c r="G18" s="19"/>
      <c r="H18" s="19">
        <v>1840</v>
      </c>
      <c r="I18" s="19">
        <v>0</v>
      </c>
      <c r="J18" s="19">
        <v>1840</v>
      </c>
      <c r="K18" s="19"/>
      <c r="L18" s="43">
        <f t="shared" si="3"/>
        <v>5215</v>
      </c>
      <c r="M18" s="19"/>
      <c r="N18" s="43">
        <v>1840</v>
      </c>
      <c r="O18" s="43"/>
      <c r="P18" s="43">
        <v>1840</v>
      </c>
      <c r="R18" s="18">
        <f t="shared" si="4"/>
        <v>8895</v>
      </c>
    </row>
    <row r="19" spans="2:18" x14ac:dyDescent="0.2">
      <c r="B19" s="17" t="s">
        <v>86</v>
      </c>
      <c r="D19" s="88"/>
      <c r="F19" s="19">
        <v>6140</v>
      </c>
      <c r="G19" s="19"/>
      <c r="H19" s="19">
        <v>7360</v>
      </c>
      <c r="I19" s="19"/>
      <c r="J19" s="19">
        <v>7360</v>
      </c>
      <c r="K19" s="19"/>
      <c r="L19" s="43">
        <f>SUM(F19:K19)</f>
        <v>20860</v>
      </c>
      <c r="M19" s="19"/>
      <c r="N19" s="43">
        <v>7360</v>
      </c>
      <c r="O19" s="43"/>
      <c r="P19" s="43">
        <v>7360</v>
      </c>
      <c r="R19" s="18">
        <f t="shared" si="4"/>
        <v>35580</v>
      </c>
    </row>
    <row r="20" spans="2:18" ht="15" x14ac:dyDescent="0.35">
      <c r="B20" s="17" t="s">
        <v>87</v>
      </c>
      <c r="C20" s="44"/>
      <c r="D20" s="88"/>
      <c r="E20" s="44"/>
      <c r="F20" s="45">
        <v>19955</v>
      </c>
      <c r="G20" s="45"/>
      <c r="H20" s="45">
        <v>23290</v>
      </c>
      <c r="I20" s="45"/>
      <c r="J20" s="45">
        <v>23290</v>
      </c>
      <c r="K20" s="45"/>
      <c r="L20" s="46">
        <f t="shared" si="3"/>
        <v>66535</v>
      </c>
      <c r="M20" s="45"/>
      <c r="N20" s="46">
        <v>23290</v>
      </c>
      <c r="O20" s="46"/>
      <c r="P20" s="46">
        <v>23290</v>
      </c>
      <c r="R20" s="47">
        <f t="shared" si="4"/>
        <v>113115</v>
      </c>
    </row>
    <row r="21" spans="2:18" x14ac:dyDescent="0.2">
      <c r="B21" s="17"/>
      <c r="F21" s="19">
        <f>SUM(F16:F20)</f>
        <v>35305</v>
      </c>
      <c r="G21" s="19"/>
      <c r="H21" s="19">
        <f>SUM(H16:H20)</f>
        <v>41690</v>
      </c>
      <c r="I21" s="19"/>
      <c r="J21" s="19">
        <f>SUM(J16:J20)</f>
        <v>41690</v>
      </c>
      <c r="K21" s="19"/>
      <c r="L21" s="43">
        <f>SUM(L16:L20)</f>
        <v>118685</v>
      </c>
      <c r="M21" s="19"/>
      <c r="N21" s="43">
        <f>SUM(N16:N20)</f>
        <v>41690</v>
      </c>
      <c r="O21" s="43"/>
      <c r="P21" s="43">
        <f>SUM(P16:P20)</f>
        <v>41690</v>
      </c>
      <c r="R21" s="18">
        <f>SUM(R16:R20)</f>
        <v>202065</v>
      </c>
    </row>
    <row r="22" spans="2:18" x14ac:dyDescent="0.2">
      <c r="B22" s="50"/>
      <c r="C22" s="51"/>
      <c r="D22" s="51"/>
      <c r="E22" s="51"/>
      <c r="F22" s="53"/>
      <c r="G22" s="53"/>
      <c r="H22" s="53"/>
      <c r="I22" s="53"/>
      <c r="J22" s="53"/>
      <c r="K22" s="53"/>
      <c r="L22" s="54"/>
      <c r="M22" s="53"/>
      <c r="N22" s="54"/>
      <c r="O22" s="54"/>
      <c r="P22" s="54"/>
      <c r="Q22" s="51"/>
      <c r="R22" s="57"/>
    </row>
    <row r="23" spans="2:18" x14ac:dyDescent="0.2">
      <c r="B23" s="17"/>
      <c r="F23" s="19"/>
      <c r="G23" s="19"/>
      <c r="H23" s="19"/>
      <c r="I23" s="19"/>
      <c r="J23" s="19"/>
      <c r="K23" s="19"/>
      <c r="L23" s="43"/>
      <c r="M23" s="19"/>
      <c r="N23" s="43"/>
      <c r="O23" s="43"/>
      <c r="P23" s="43"/>
    </row>
    <row r="24" spans="2:18" x14ac:dyDescent="0.2">
      <c r="B24" s="17" t="s">
        <v>88</v>
      </c>
      <c r="D24" s="87">
        <v>15</v>
      </c>
      <c r="F24" s="19">
        <v>3070</v>
      </c>
      <c r="G24" s="19"/>
      <c r="H24" s="19">
        <v>3680</v>
      </c>
      <c r="I24" s="19"/>
      <c r="J24" s="19">
        <f t="shared" ref="J24:J25" si="5">H24</f>
        <v>3680</v>
      </c>
      <c r="K24" s="19"/>
      <c r="L24" s="43">
        <f t="shared" ref="L24:L31" si="6">SUM(F24:K24)</f>
        <v>10430</v>
      </c>
      <c r="M24" s="19"/>
      <c r="N24" s="43">
        <v>3680</v>
      </c>
      <c r="O24" s="43"/>
      <c r="P24" s="43">
        <v>3680</v>
      </c>
      <c r="R24" s="18">
        <f>L24+N24+P24</f>
        <v>17790</v>
      </c>
    </row>
    <row r="25" spans="2:18" x14ac:dyDescent="0.2">
      <c r="B25" s="17" t="s">
        <v>89</v>
      </c>
      <c r="D25" s="88"/>
      <c r="F25" s="19">
        <v>3070</v>
      </c>
      <c r="G25" s="19"/>
      <c r="H25" s="19">
        <v>3680</v>
      </c>
      <c r="I25" s="19"/>
      <c r="J25" s="19">
        <f t="shared" si="5"/>
        <v>3680</v>
      </c>
      <c r="K25" s="19"/>
      <c r="L25" s="43">
        <f t="shared" si="6"/>
        <v>10430</v>
      </c>
      <c r="M25" s="19"/>
      <c r="N25" s="43">
        <v>3680</v>
      </c>
      <c r="O25" s="43"/>
      <c r="P25" s="43">
        <v>3680</v>
      </c>
      <c r="R25" s="18">
        <f t="shared" ref="R25:R31" si="7">L25+N25+P25</f>
        <v>17790</v>
      </c>
    </row>
    <row r="26" spans="2:18" x14ac:dyDescent="0.2">
      <c r="B26" s="17" t="s">
        <v>90</v>
      </c>
      <c r="D26" s="88"/>
      <c r="F26" s="19">
        <v>1535</v>
      </c>
      <c r="G26" s="19"/>
      <c r="H26" s="19">
        <v>1840</v>
      </c>
      <c r="I26" s="19"/>
      <c r="J26" s="19">
        <v>1840</v>
      </c>
      <c r="K26" s="19"/>
      <c r="L26" s="43">
        <f t="shared" si="6"/>
        <v>5215</v>
      </c>
      <c r="M26" s="19"/>
      <c r="N26" s="43">
        <v>1840</v>
      </c>
      <c r="O26" s="43"/>
      <c r="P26" s="43">
        <v>1840</v>
      </c>
      <c r="R26" s="18">
        <f t="shared" si="7"/>
        <v>8895</v>
      </c>
    </row>
    <row r="27" spans="2:18" x14ac:dyDescent="0.2">
      <c r="B27" s="17" t="s">
        <v>91</v>
      </c>
      <c r="D27" s="88"/>
      <c r="F27" s="19">
        <v>4605</v>
      </c>
      <c r="G27" s="19"/>
      <c r="H27" s="19">
        <v>5520</v>
      </c>
      <c r="I27" s="19"/>
      <c r="J27" s="19">
        <v>5520</v>
      </c>
      <c r="K27" s="19"/>
      <c r="L27" s="43">
        <f t="shared" si="6"/>
        <v>15645</v>
      </c>
      <c r="M27" s="19"/>
      <c r="N27" s="43">
        <v>5520</v>
      </c>
      <c r="O27" s="43"/>
      <c r="P27" s="43">
        <v>5520</v>
      </c>
      <c r="R27" s="18">
        <f t="shared" si="7"/>
        <v>26685</v>
      </c>
    </row>
    <row r="28" spans="2:18" x14ac:dyDescent="0.2">
      <c r="B28" s="17" t="s">
        <v>92</v>
      </c>
      <c r="D28" s="88"/>
      <c r="F28" s="19">
        <v>4605</v>
      </c>
      <c r="G28" s="19"/>
      <c r="H28" s="19">
        <v>5520</v>
      </c>
      <c r="I28" s="19"/>
      <c r="J28" s="19">
        <v>5520</v>
      </c>
      <c r="K28" s="19"/>
      <c r="L28" s="43">
        <f t="shared" si="6"/>
        <v>15645</v>
      </c>
      <c r="M28" s="19"/>
      <c r="N28" s="43">
        <v>5520</v>
      </c>
      <c r="O28" s="43"/>
      <c r="P28" s="43">
        <v>5520</v>
      </c>
      <c r="R28" s="18">
        <f t="shared" si="7"/>
        <v>26685</v>
      </c>
    </row>
    <row r="29" spans="2:18" x14ac:dyDescent="0.2">
      <c r="B29" s="17" t="s">
        <v>93</v>
      </c>
      <c r="D29" s="88"/>
      <c r="F29" s="19">
        <v>1535</v>
      </c>
      <c r="G29" s="19"/>
      <c r="H29" s="19">
        <v>1840</v>
      </c>
      <c r="I29" s="19"/>
      <c r="J29" s="19">
        <v>1840</v>
      </c>
      <c r="K29" s="19"/>
      <c r="L29" s="43">
        <f t="shared" si="6"/>
        <v>5215</v>
      </c>
      <c r="M29" s="19"/>
      <c r="N29" s="43">
        <v>1840</v>
      </c>
      <c r="O29" s="43"/>
      <c r="P29" s="43">
        <v>1840</v>
      </c>
      <c r="R29" s="18">
        <f t="shared" si="7"/>
        <v>8895</v>
      </c>
    </row>
    <row r="30" spans="2:18" x14ac:dyDescent="0.2">
      <c r="B30" s="17" t="s">
        <v>94</v>
      </c>
      <c r="D30" s="88"/>
      <c r="F30" s="19">
        <v>3070</v>
      </c>
      <c r="G30" s="19"/>
      <c r="H30" s="19">
        <v>3680</v>
      </c>
      <c r="I30" s="19"/>
      <c r="J30" s="19">
        <f t="shared" ref="J30" si="8">H30</f>
        <v>3680</v>
      </c>
      <c r="K30" s="19"/>
      <c r="L30" s="43">
        <f t="shared" si="6"/>
        <v>10430</v>
      </c>
      <c r="M30" s="19"/>
      <c r="N30" s="43">
        <v>3680</v>
      </c>
      <c r="O30" s="43"/>
      <c r="P30" s="43">
        <v>3680</v>
      </c>
      <c r="R30" s="18">
        <f t="shared" si="7"/>
        <v>17790</v>
      </c>
    </row>
    <row r="31" spans="2:18" ht="15" x14ac:dyDescent="0.35">
      <c r="B31" s="17" t="s">
        <v>95</v>
      </c>
      <c r="D31" s="88"/>
      <c r="F31" s="22">
        <v>1535</v>
      </c>
      <c r="G31" s="22"/>
      <c r="H31" s="22">
        <v>1840</v>
      </c>
      <c r="I31" s="22"/>
      <c r="J31" s="22">
        <v>1840</v>
      </c>
      <c r="K31" s="22"/>
      <c r="L31" s="58">
        <f t="shared" si="6"/>
        <v>5215</v>
      </c>
      <c r="M31" s="22"/>
      <c r="N31" s="58">
        <v>1840</v>
      </c>
      <c r="O31" s="58"/>
      <c r="P31" s="58">
        <v>1840</v>
      </c>
      <c r="R31" s="47">
        <f t="shared" si="7"/>
        <v>8895</v>
      </c>
    </row>
    <row r="32" spans="2:18" x14ac:dyDescent="0.2">
      <c r="B32" s="17"/>
      <c r="F32" s="19">
        <f>SUM(F24:F31)</f>
        <v>23025</v>
      </c>
      <c r="G32" s="19"/>
      <c r="H32" s="19">
        <f>SUM(H24:H31)</f>
        <v>27600</v>
      </c>
      <c r="I32" s="19"/>
      <c r="J32" s="19">
        <f>SUM(J24:J31)</f>
        <v>27600</v>
      </c>
      <c r="K32" s="19"/>
      <c r="L32" s="43">
        <f>SUM(L24:L31)</f>
        <v>78225</v>
      </c>
      <c r="M32" s="19"/>
      <c r="N32" s="43">
        <f>SUM(N24:N31)</f>
        <v>27600</v>
      </c>
      <c r="O32" s="43"/>
      <c r="P32" s="43">
        <f>SUM(P24:P31)</f>
        <v>27600</v>
      </c>
      <c r="R32" s="49">
        <f>SUM(R24:R31)</f>
        <v>133425</v>
      </c>
    </row>
    <row r="33" spans="2:18" x14ac:dyDescent="0.2">
      <c r="B33" s="50"/>
      <c r="C33" s="51"/>
      <c r="D33" s="51"/>
      <c r="E33" s="51"/>
      <c r="F33" s="53"/>
      <c r="G33" s="53"/>
      <c r="H33" s="53"/>
      <c r="I33" s="53"/>
      <c r="J33" s="53"/>
      <c r="K33" s="53"/>
      <c r="L33" s="54"/>
      <c r="M33" s="53"/>
      <c r="N33" s="54"/>
      <c r="O33" s="54"/>
      <c r="P33" s="54"/>
      <c r="Q33" s="51"/>
      <c r="R33" s="55"/>
    </row>
    <row r="34" spans="2:18" x14ac:dyDescent="0.2">
      <c r="B34" s="17"/>
      <c r="F34" s="19"/>
      <c r="G34" s="19"/>
      <c r="H34" s="19"/>
      <c r="I34" s="19"/>
      <c r="J34" s="19"/>
      <c r="K34" s="19"/>
      <c r="L34" s="43"/>
      <c r="M34" s="19"/>
      <c r="N34" s="43"/>
      <c r="O34" s="43"/>
      <c r="P34" s="43"/>
    </row>
    <row r="35" spans="2:18" x14ac:dyDescent="0.2">
      <c r="B35" s="2" t="s">
        <v>96</v>
      </c>
      <c r="D35" s="87">
        <v>11</v>
      </c>
      <c r="F35" s="19">
        <v>1535</v>
      </c>
      <c r="G35" s="19"/>
      <c r="H35" s="19">
        <v>1840</v>
      </c>
      <c r="I35" s="19"/>
      <c r="J35" s="19">
        <v>1840</v>
      </c>
      <c r="K35" s="19"/>
      <c r="L35" s="43">
        <f t="shared" ref="L35:L41" si="9">SUM(F35:K35)</f>
        <v>5215</v>
      </c>
      <c r="M35" s="19"/>
      <c r="N35" s="43">
        <v>1840</v>
      </c>
      <c r="O35" s="43"/>
      <c r="P35" s="43">
        <v>1840</v>
      </c>
      <c r="R35" s="18">
        <f>L35+N35+P35</f>
        <v>8895</v>
      </c>
    </row>
    <row r="36" spans="2:18" x14ac:dyDescent="0.2">
      <c r="B36" s="2" t="s">
        <v>97</v>
      </c>
      <c r="D36" s="88"/>
      <c r="F36" s="19">
        <v>1535</v>
      </c>
      <c r="G36" s="19"/>
      <c r="H36" s="19">
        <v>1840</v>
      </c>
      <c r="I36" s="19"/>
      <c r="J36" s="19">
        <v>1840</v>
      </c>
      <c r="K36" s="19"/>
      <c r="L36" s="43">
        <f t="shared" si="9"/>
        <v>5215</v>
      </c>
      <c r="M36" s="19"/>
      <c r="N36" s="43">
        <v>1840</v>
      </c>
      <c r="O36" s="43"/>
      <c r="P36" s="43">
        <v>1840</v>
      </c>
      <c r="R36" s="18">
        <f t="shared" ref="R36:R41" si="10">L36+N36+P36</f>
        <v>8895</v>
      </c>
    </row>
    <row r="37" spans="2:18" x14ac:dyDescent="0.2">
      <c r="B37" s="2" t="s">
        <v>98</v>
      </c>
      <c r="D37" s="88"/>
      <c r="F37" s="19">
        <v>4605</v>
      </c>
      <c r="G37" s="19"/>
      <c r="H37" s="19">
        <v>5520</v>
      </c>
      <c r="I37" s="19"/>
      <c r="J37" s="19">
        <v>5520</v>
      </c>
      <c r="K37" s="19"/>
      <c r="L37" s="43">
        <f t="shared" si="9"/>
        <v>15645</v>
      </c>
      <c r="M37" s="19"/>
      <c r="N37" s="43">
        <v>5520</v>
      </c>
      <c r="O37" s="43"/>
      <c r="P37" s="43">
        <v>5520</v>
      </c>
      <c r="R37" s="18">
        <f t="shared" si="10"/>
        <v>26685</v>
      </c>
    </row>
    <row r="38" spans="2:18" x14ac:dyDescent="0.2">
      <c r="B38" s="2" t="s">
        <v>99</v>
      </c>
      <c r="D38" s="88"/>
      <c r="F38" s="19">
        <v>1535</v>
      </c>
      <c r="G38" s="19"/>
      <c r="H38" s="19">
        <v>1840</v>
      </c>
      <c r="I38" s="19"/>
      <c r="J38" s="19">
        <v>1840</v>
      </c>
      <c r="K38" s="19"/>
      <c r="L38" s="43">
        <f t="shared" si="9"/>
        <v>5215</v>
      </c>
      <c r="M38" s="19"/>
      <c r="N38" s="43">
        <v>1840</v>
      </c>
      <c r="O38" s="43"/>
      <c r="P38" s="43">
        <v>1840</v>
      </c>
      <c r="R38" s="18">
        <f t="shared" si="10"/>
        <v>8895</v>
      </c>
    </row>
    <row r="39" spans="2:18" x14ac:dyDescent="0.2">
      <c r="B39" s="17" t="s">
        <v>100</v>
      </c>
      <c r="D39" s="88"/>
      <c r="F39" s="19">
        <v>4605</v>
      </c>
      <c r="G39" s="19"/>
      <c r="H39" s="19">
        <v>5520</v>
      </c>
      <c r="I39" s="19"/>
      <c r="J39" s="19">
        <v>5520</v>
      </c>
      <c r="K39" s="19"/>
      <c r="L39" s="43">
        <f t="shared" si="9"/>
        <v>15645</v>
      </c>
      <c r="M39" s="19"/>
      <c r="N39" s="43">
        <v>5520</v>
      </c>
      <c r="O39" s="43"/>
      <c r="P39" s="43">
        <v>5520</v>
      </c>
      <c r="R39" s="18">
        <f t="shared" si="10"/>
        <v>26685</v>
      </c>
    </row>
    <row r="40" spans="2:18" x14ac:dyDescent="0.2">
      <c r="B40" s="17" t="s">
        <v>101</v>
      </c>
      <c r="D40" s="88"/>
      <c r="F40" s="19">
        <v>1535</v>
      </c>
      <c r="G40" s="19"/>
      <c r="H40" s="19">
        <v>1840</v>
      </c>
      <c r="I40" s="19"/>
      <c r="J40" s="19">
        <v>1840</v>
      </c>
      <c r="K40" s="19"/>
      <c r="L40" s="43">
        <f t="shared" si="9"/>
        <v>5215</v>
      </c>
      <c r="M40" s="19"/>
      <c r="N40" s="43">
        <v>1840</v>
      </c>
      <c r="O40" s="43"/>
      <c r="P40" s="43">
        <v>1840</v>
      </c>
      <c r="R40" s="18">
        <f t="shared" si="10"/>
        <v>8895</v>
      </c>
    </row>
    <row r="41" spans="2:18" ht="15" x14ac:dyDescent="0.35">
      <c r="B41" s="17" t="s">
        <v>102</v>
      </c>
      <c r="D41" s="88"/>
      <c r="F41" s="22">
        <v>1535</v>
      </c>
      <c r="G41" s="22"/>
      <c r="H41" s="22">
        <v>1840</v>
      </c>
      <c r="I41" s="22"/>
      <c r="J41" s="22">
        <v>1840</v>
      </c>
      <c r="K41" s="22"/>
      <c r="L41" s="58">
        <f t="shared" si="9"/>
        <v>5215</v>
      </c>
      <c r="M41" s="22"/>
      <c r="N41" s="58">
        <v>1840</v>
      </c>
      <c r="O41" s="58"/>
      <c r="P41" s="58">
        <v>1840</v>
      </c>
      <c r="R41" s="47">
        <f t="shared" si="10"/>
        <v>8895</v>
      </c>
    </row>
    <row r="42" spans="2:18" x14ac:dyDescent="0.2">
      <c r="B42" s="17"/>
      <c r="F42" s="19">
        <f>SUM(F35:F41)</f>
        <v>16885</v>
      </c>
      <c r="G42" s="19"/>
      <c r="H42" s="19">
        <f>SUM(H35:H41)</f>
        <v>20240</v>
      </c>
      <c r="I42" s="19"/>
      <c r="J42" s="19">
        <f>SUM(J35:J41)</f>
        <v>20240</v>
      </c>
      <c r="K42" s="19"/>
      <c r="L42" s="43">
        <f>SUM(L35:L41)</f>
        <v>57365</v>
      </c>
      <c r="M42" s="19"/>
      <c r="N42" s="43">
        <f>SUM(N35:N41)</f>
        <v>20240</v>
      </c>
      <c r="O42" s="43"/>
      <c r="P42" s="43">
        <f>SUM(P35:P41)</f>
        <v>20240</v>
      </c>
      <c r="R42" s="49">
        <f>SUM(R35:R41)</f>
        <v>97845</v>
      </c>
    </row>
    <row r="43" spans="2:18" x14ac:dyDescent="0.2">
      <c r="B43" s="50"/>
      <c r="C43" s="51"/>
      <c r="D43" s="51"/>
      <c r="E43" s="51"/>
      <c r="F43" s="53"/>
      <c r="G43" s="53"/>
      <c r="H43" s="53"/>
      <c r="I43" s="53"/>
      <c r="J43" s="53"/>
      <c r="K43" s="53"/>
      <c r="L43" s="54"/>
      <c r="M43" s="53"/>
      <c r="N43" s="54"/>
      <c r="O43" s="54"/>
      <c r="P43" s="54"/>
      <c r="Q43" s="51"/>
      <c r="R43" s="55"/>
    </row>
    <row r="44" spans="2:18" x14ac:dyDescent="0.2">
      <c r="B44" s="16"/>
      <c r="F44" s="19"/>
      <c r="G44" s="19"/>
      <c r="H44" s="19"/>
      <c r="I44" s="19"/>
      <c r="J44" s="19"/>
      <c r="K44" s="19"/>
      <c r="L44" s="43"/>
      <c r="M44" s="19"/>
      <c r="N44" s="43"/>
      <c r="O44" s="43"/>
      <c r="P44" s="43"/>
    </row>
    <row r="45" spans="2:18" x14ac:dyDescent="0.2">
      <c r="B45" s="2" t="s">
        <v>103</v>
      </c>
      <c r="D45" s="87">
        <v>23</v>
      </c>
      <c r="F45" s="19">
        <v>3070</v>
      </c>
      <c r="G45" s="19"/>
      <c r="H45" s="19">
        <v>3680</v>
      </c>
      <c r="I45" s="19"/>
      <c r="J45" s="19">
        <f t="shared" ref="J45:J46" si="11">H45</f>
        <v>3680</v>
      </c>
      <c r="K45" s="19"/>
      <c r="L45" s="43">
        <f t="shared" ref="L45:L52" si="12">SUM(F45:K45)</f>
        <v>10430</v>
      </c>
      <c r="M45" s="19"/>
      <c r="N45" s="43">
        <v>3680</v>
      </c>
      <c r="O45" s="43"/>
      <c r="P45" s="43">
        <v>3680</v>
      </c>
      <c r="R45" s="18">
        <f>L45+N45+P45</f>
        <v>17790</v>
      </c>
    </row>
    <row r="46" spans="2:18" x14ac:dyDescent="0.2">
      <c r="B46" s="17" t="s">
        <v>104</v>
      </c>
      <c r="D46" s="88"/>
      <c r="F46" s="19">
        <v>3070</v>
      </c>
      <c r="G46" s="19"/>
      <c r="H46" s="19">
        <v>3680</v>
      </c>
      <c r="I46" s="19"/>
      <c r="J46" s="19">
        <f t="shared" si="11"/>
        <v>3680</v>
      </c>
      <c r="K46" s="19"/>
      <c r="L46" s="43">
        <f t="shared" si="12"/>
        <v>10430</v>
      </c>
      <c r="M46" s="19"/>
      <c r="N46" s="43">
        <v>3680</v>
      </c>
      <c r="O46" s="43"/>
      <c r="P46" s="43">
        <v>3680</v>
      </c>
      <c r="R46" s="18">
        <f t="shared" ref="R46:R52" si="13">L46+N46+P46</f>
        <v>17790</v>
      </c>
    </row>
    <row r="47" spans="2:18" x14ac:dyDescent="0.2">
      <c r="B47" s="17" t="s">
        <v>105</v>
      </c>
      <c r="D47" s="88"/>
      <c r="F47" s="19">
        <v>7665</v>
      </c>
      <c r="G47" s="19"/>
      <c r="H47" s="19">
        <v>9200</v>
      </c>
      <c r="I47" s="19"/>
      <c r="J47" s="19">
        <v>9200</v>
      </c>
      <c r="K47" s="19"/>
      <c r="L47" s="43">
        <f t="shared" si="12"/>
        <v>26065</v>
      </c>
      <c r="M47" s="19"/>
      <c r="N47" s="43">
        <v>9200</v>
      </c>
      <c r="O47" s="43"/>
      <c r="P47" s="43">
        <v>9200</v>
      </c>
      <c r="R47" s="18">
        <f t="shared" si="13"/>
        <v>44465</v>
      </c>
    </row>
    <row r="48" spans="2:18" x14ac:dyDescent="0.2">
      <c r="B48" s="17" t="s">
        <v>106</v>
      </c>
      <c r="D48" s="88"/>
      <c r="F48" s="19">
        <v>3070</v>
      </c>
      <c r="G48" s="19"/>
      <c r="H48" s="19">
        <v>3680</v>
      </c>
      <c r="I48" s="19"/>
      <c r="J48" s="19">
        <f t="shared" ref="J48" si="14">H48</f>
        <v>3680</v>
      </c>
      <c r="K48" s="19"/>
      <c r="L48" s="43">
        <f t="shared" si="12"/>
        <v>10430</v>
      </c>
      <c r="M48" s="19"/>
      <c r="N48" s="43">
        <v>3680</v>
      </c>
      <c r="O48" s="43"/>
      <c r="P48" s="43">
        <v>3680</v>
      </c>
      <c r="R48" s="18">
        <f t="shared" si="13"/>
        <v>17790</v>
      </c>
    </row>
    <row r="49" spans="2:18" x14ac:dyDescent="0.2">
      <c r="B49" s="17" t="s">
        <v>107</v>
      </c>
      <c r="D49" s="88"/>
      <c r="F49" s="19">
        <v>1535</v>
      </c>
      <c r="G49" s="19"/>
      <c r="H49" s="19">
        <v>1840</v>
      </c>
      <c r="I49" s="19"/>
      <c r="J49" s="19">
        <v>1840</v>
      </c>
      <c r="K49" s="19"/>
      <c r="L49" s="43">
        <f t="shared" si="12"/>
        <v>5215</v>
      </c>
      <c r="M49" s="19"/>
      <c r="N49" s="43">
        <v>1840</v>
      </c>
      <c r="O49" s="43"/>
      <c r="P49" s="43">
        <v>1840</v>
      </c>
      <c r="R49" s="18">
        <f t="shared" si="13"/>
        <v>8895</v>
      </c>
    </row>
    <row r="50" spans="2:18" x14ac:dyDescent="0.2">
      <c r="B50" s="17" t="s">
        <v>108</v>
      </c>
      <c r="D50" s="88"/>
      <c r="F50" s="19">
        <v>9210</v>
      </c>
      <c r="G50" s="19"/>
      <c r="H50" s="19">
        <v>11040</v>
      </c>
      <c r="I50" s="19"/>
      <c r="J50" s="19">
        <v>11040</v>
      </c>
      <c r="K50" s="19"/>
      <c r="L50" s="43">
        <f t="shared" si="12"/>
        <v>31290</v>
      </c>
      <c r="M50" s="19"/>
      <c r="N50" s="43">
        <v>11040</v>
      </c>
      <c r="O50" s="43"/>
      <c r="P50" s="43">
        <v>11040</v>
      </c>
      <c r="R50" s="18">
        <f t="shared" si="13"/>
        <v>53370</v>
      </c>
    </row>
    <row r="51" spans="2:18" x14ac:dyDescent="0.2">
      <c r="B51" s="17" t="s">
        <v>109</v>
      </c>
      <c r="D51" s="88"/>
      <c r="F51" s="19">
        <v>6140</v>
      </c>
      <c r="G51" s="19"/>
      <c r="H51" s="19">
        <v>7360</v>
      </c>
      <c r="I51" s="19"/>
      <c r="J51" s="19">
        <v>7360</v>
      </c>
      <c r="K51" s="19"/>
      <c r="L51" s="43">
        <f t="shared" si="12"/>
        <v>20860</v>
      </c>
      <c r="M51" s="19"/>
      <c r="N51" s="43">
        <v>7360</v>
      </c>
      <c r="O51" s="43"/>
      <c r="P51" s="43">
        <v>7360</v>
      </c>
      <c r="R51" s="18">
        <f t="shared" si="13"/>
        <v>35580</v>
      </c>
    </row>
    <row r="52" spans="2:18" ht="15" x14ac:dyDescent="0.35">
      <c r="B52" s="17" t="s">
        <v>110</v>
      </c>
      <c r="D52" s="88"/>
      <c r="F52" s="22">
        <v>1535</v>
      </c>
      <c r="G52" s="22"/>
      <c r="H52" s="22">
        <v>1840</v>
      </c>
      <c r="I52" s="22"/>
      <c r="J52" s="22">
        <v>1840</v>
      </c>
      <c r="K52" s="22"/>
      <c r="L52" s="58">
        <f t="shared" si="12"/>
        <v>5215</v>
      </c>
      <c r="M52" s="22"/>
      <c r="N52" s="58">
        <v>1840</v>
      </c>
      <c r="O52" s="58"/>
      <c r="P52" s="58">
        <v>1840</v>
      </c>
      <c r="R52" s="47">
        <f t="shared" si="13"/>
        <v>8895</v>
      </c>
    </row>
    <row r="53" spans="2:18" x14ac:dyDescent="0.2">
      <c r="B53" s="17"/>
      <c r="F53" s="19">
        <f>SUM(F45:F52)</f>
        <v>35295</v>
      </c>
      <c r="G53" s="19"/>
      <c r="H53" s="19">
        <f>SUM(H45:H52)</f>
        <v>42320</v>
      </c>
      <c r="I53" s="19"/>
      <c r="J53" s="19">
        <f>SUM(J45:J52)</f>
        <v>42320</v>
      </c>
      <c r="K53" s="19"/>
      <c r="L53" s="43">
        <f>SUM(L45:L52)</f>
        <v>119935</v>
      </c>
      <c r="M53" s="19"/>
      <c r="N53" s="43">
        <f>SUM(N45:N52)</f>
        <v>42320</v>
      </c>
      <c r="O53" s="43"/>
      <c r="P53" s="43">
        <f>SUM(P45:P52)</f>
        <v>42320</v>
      </c>
      <c r="R53" s="49">
        <f>SUM(R45:R52)</f>
        <v>204575</v>
      </c>
    </row>
    <row r="54" spans="2:18" x14ac:dyDescent="0.2">
      <c r="B54" s="50"/>
      <c r="C54" s="51"/>
      <c r="D54" s="51"/>
      <c r="E54" s="51"/>
      <c r="F54" s="53"/>
      <c r="G54" s="53"/>
      <c r="H54" s="53"/>
      <c r="I54" s="53"/>
      <c r="J54" s="53"/>
      <c r="K54" s="53"/>
      <c r="L54" s="54"/>
      <c r="M54" s="53"/>
      <c r="N54" s="54"/>
      <c r="O54" s="54"/>
      <c r="P54" s="54"/>
      <c r="Q54" s="51"/>
      <c r="R54" s="55"/>
    </row>
    <row r="55" spans="2:18" x14ac:dyDescent="0.2">
      <c r="B55" s="17"/>
      <c r="F55" s="19"/>
      <c r="G55" s="19"/>
      <c r="H55" s="19"/>
      <c r="I55" s="19"/>
      <c r="J55" s="19"/>
      <c r="K55" s="19"/>
      <c r="L55" s="43"/>
      <c r="M55" s="19"/>
      <c r="N55" s="43"/>
      <c r="O55" s="43"/>
      <c r="P55" s="43"/>
    </row>
    <row r="56" spans="2:18" x14ac:dyDescent="0.2">
      <c r="B56" s="2" t="s">
        <v>111</v>
      </c>
      <c r="D56" s="87">
        <v>12</v>
      </c>
      <c r="F56" s="19">
        <v>1535</v>
      </c>
      <c r="G56" s="19"/>
      <c r="H56" s="19">
        <v>1840</v>
      </c>
      <c r="I56" s="19"/>
      <c r="J56" s="19">
        <v>1840</v>
      </c>
      <c r="K56" s="19"/>
      <c r="L56" s="43">
        <f t="shared" ref="L56:L63" si="15">SUM(F56:K56)</f>
        <v>5215</v>
      </c>
      <c r="M56" s="19"/>
      <c r="N56" s="43">
        <v>1840</v>
      </c>
      <c r="O56" s="43"/>
      <c r="P56" s="43">
        <v>1840</v>
      </c>
      <c r="R56" s="18">
        <f>L56+N56+P56</f>
        <v>8895</v>
      </c>
    </row>
    <row r="57" spans="2:18" x14ac:dyDescent="0.2">
      <c r="B57" s="17" t="s">
        <v>112</v>
      </c>
      <c r="D57" s="88"/>
      <c r="F57" s="19">
        <v>1535</v>
      </c>
      <c r="G57" s="19"/>
      <c r="H57" s="19">
        <v>1840</v>
      </c>
      <c r="I57" s="19"/>
      <c r="J57" s="19">
        <v>1840</v>
      </c>
      <c r="K57" s="19"/>
      <c r="L57" s="43">
        <f t="shared" si="15"/>
        <v>5215</v>
      </c>
      <c r="M57" s="19"/>
      <c r="N57" s="43">
        <v>1840</v>
      </c>
      <c r="O57" s="43"/>
      <c r="P57" s="43">
        <v>1840</v>
      </c>
      <c r="R57" s="18">
        <f t="shared" ref="R57:R63" si="16">L57+N57+P57</f>
        <v>8895</v>
      </c>
    </row>
    <row r="58" spans="2:18" x14ac:dyDescent="0.2">
      <c r="B58" s="17" t="s">
        <v>113</v>
      </c>
      <c r="D58" s="88"/>
      <c r="F58" s="19">
        <v>1535</v>
      </c>
      <c r="G58" s="19"/>
      <c r="H58" s="19">
        <v>1840</v>
      </c>
      <c r="I58" s="19"/>
      <c r="J58" s="19">
        <v>1840</v>
      </c>
      <c r="K58" s="19"/>
      <c r="L58" s="43">
        <f t="shared" si="15"/>
        <v>5215</v>
      </c>
      <c r="M58" s="19"/>
      <c r="N58" s="43">
        <v>1840</v>
      </c>
      <c r="O58" s="43"/>
      <c r="P58" s="43">
        <v>1840</v>
      </c>
      <c r="R58" s="18">
        <f t="shared" si="16"/>
        <v>8895</v>
      </c>
    </row>
    <row r="59" spans="2:18" x14ac:dyDescent="0.2">
      <c r="B59" s="17" t="s">
        <v>114</v>
      </c>
      <c r="D59" s="88"/>
      <c r="F59" s="19">
        <v>6140</v>
      </c>
      <c r="G59" s="19"/>
      <c r="H59" s="19">
        <v>7360</v>
      </c>
      <c r="I59" s="19"/>
      <c r="J59" s="19">
        <v>7360</v>
      </c>
      <c r="K59" s="19"/>
      <c r="L59" s="43">
        <f>SUM(F59:K59)</f>
        <v>20860</v>
      </c>
      <c r="M59" s="19"/>
      <c r="N59" s="43">
        <v>7360</v>
      </c>
      <c r="O59" s="43"/>
      <c r="P59" s="43">
        <v>7360</v>
      </c>
      <c r="R59" s="18">
        <f t="shared" si="16"/>
        <v>35580</v>
      </c>
    </row>
    <row r="60" spans="2:18" x14ac:dyDescent="0.2">
      <c r="B60" s="17" t="s">
        <v>115</v>
      </c>
      <c r="D60" s="88"/>
      <c r="F60" s="19">
        <v>1535</v>
      </c>
      <c r="G60" s="19"/>
      <c r="H60" s="19">
        <v>1840</v>
      </c>
      <c r="I60" s="19"/>
      <c r="J60" s="19">
        <v>1840</v>
      </c>
      <c r="K60" s="19"/>
      <c r="L60" s="43">
        <f t="shared" si="15"/>
        <v>5215</v>
      </c>
      <c r="M60" s="19"/>
      <c r="N60" s="43">
        <v>1840</v>
      </c>
      <c r="O60" s="43"/>
      <c r="P60" s="43">
        <v>1840</v>
      </c>
      <c r="R60" s="18">
        <f t="shared" si="16"/>
        <v>8895</v>
      </c>
    </row>
    <row r="61" spans="2:18" x14ac:dyDescent="0.2">
      <c r="B61" s="17" t="s">
        <v>116</v>
      </c>
      <c r="D61" s="88"/>
      <c r="F61" s="19">
        <v>1535</v>
      </c>
      <c r="G61" s="19"/>
      <c r="H61" s="19">
        <v>1840</v>
      </c>
      <c r="I61" s="19"/>
      <c r="J61" s="19">
        <v>1840</v>
      </c>
      <c r="K61" s="19"/>
      <c r="L61" s="43">
        <f t="shared" si="15"/>
        <v>5215</v>
      </c>
      <c r="M61" s="19"/>
      <c r="N61" s="43">
        <v>1840</v>
      </c>
      <c r="O61" s="43"/>
      <c r="P61" s="43">
        <v>1840</v>
      </c>
      <c r="R61" s="18">
        <f t="shared" si="16"/>
        <v>8895</v>
      </c>
    </row>
    <row r="62" spans="2:18" x14ac:dyDescent="0.2">
      <c r="B62" s="17" t="s">
        <v>117</v>
      </c>
      <c r="D62" s="88"/>
      <c r="F62" s="19">
        <v>1535</v>
      </c>
      <c r="G62" s="19"/>
      <c r="H62" s="19">
        <v>1840</v>
      </c>
      <c r="I62" s="19"/>
      <c r="J62" s="19">
        <v>1840</v>
      </c>
      <c r="K62" s="19"/>
      <c r="L62" s="43">
        <f t="shared" si="15"/>
        <v>5215</v>
      </c>
      <c r="M62" s="19"/>
      <c r="N62" s="43">
        <v>1840</v>
      </c>
      <c r="O62" s="43"/>
      <c r="P62" s="43">
        <v>1840</v>
      </c>
      <c r="R62" s="18">
        <f t="shared" si="16"/>
        <v>8895</v>
      </c>
    </row>
    <row r="63" spans="2:18" ht="15" x14ac:dyDescent="0.35">
      <c r="B63" s="17" t="s">
        <v>118</v>
      </c>
      <c r="D63" s="88"/>
      <c r="F63" s="22">
        <v>3070</v>
      </c>
      <c r="G63" s="22"/>
      <c r="H63" s="22">
        <v>3680</v>
      </c>
      <c r="I63" s="22"/>
      <c r="J63" s="22">
        <f t="shared" ref="J63" si="17">H63</f>
        <v>3680</v>
      </c>
      <c r="K63" s="22"/>
      <c r="L63" s="58">
        <f t="shared" si="15"/>
        <v>10430</v>
      </c>
      <c r="M63" s="22"/>
      <c r="N63" s="58">
        <v>3680</v>
      </c>
      <c r="O63" s="58"/>
      <c r="P63" s="58">
        <v>3680</v>
      </c>
      <c r="R63" s="47">
        <f t="shared" si="16"/>
        <v>17790</v>
      </c>
    </row>
    <row r="64" spans="2:18" x14ac:dyDescent="0.2">
      <c r="B64" s="17"/>
      <c r="F64" s="19">
        <f>SUM(F56:F63)</f>
        <v>18420</v>
      </c>
      <c r="G64" s="19"/>
      <c r="H64" s="19">
        <f>SUM(H56:H63)</f>
        <v>22080</v>
      </c>
      <c r="I64" s="19"/>
      <c r="J64" s="19">
        <f>SUM(J56:J63)</f>
        <v>22080</v>
      </c>
      <c r="K64" s="19"/>
      <c r="L64" s="43">
        <f>SUM(L56:L63)</f>
        <v>62580</v>
      </c>
      <c r="M64" s="19"/>
      <c r="N64" s="43">
        <f>SUM(N56:N63)</f>
        <v>22080</v>
      </c>
      <c r="O64" s="43"/>
      <c r="P64" s="43">
        <f>SUM(P56:P63)</f>
        <v>22080</v>
      </c>
      <c r="R64" s="49">
        <f>SUM(R56:R63)</f>
        <v>106740</v>
      </c>
    </row>
    <row r="65" spans="2:18" x14ac:dyDescent="0.2">
      <c r="B65" s="50"/>
      <c r="C65" s="51"/>
      <c r="D65" s="51"/>
      <c r="E65" s="51"/>
      <c r="F65" s="53"/>
      <c r="G65" s="53"/>
      <c r="H65" s="53"/>
      <c r="I65" s="53"/>
      <c r="J65" s="53"/>
      <c r="K65" s="53"/>
      <c r="L65" s="54"/>
      <c r="M65" s="53"/>
      <c r="N65" s="54"/>
      <c r="O65" s="54"/>
      <c r="P65" s="54"/>
      <c r="Q65" s="51"/>
      <c r="R65" s="55"/>
    </row>
    <row r="66" spans="2:18" x14ac:dyDescent="0.2">
      <c r="B66" s="17"/>
      <c r="F66" s="19"/>
      <c r="G66" s="19"/>
      <c r="H66" s="19"/>
      <c r="I66" s="19"/>
      <c r="J66" s="19"/>
      <c r="K66" s="19"/>
      <c r="L66" s="43"/>
      <c r="M66" s="19"/>
      <c r="N66" s="43"/>
      <c r="O66" s="43"/>
      <c r="P66" s="43"/>
    </row>
    <row r="67" spans="2:18" x14ac:dyDescent="0.2">
      <c r="B67" s="17" t="s">
        <v>119</v>
      </c>
      <c r="D67" s="87">
        <v>26</v>
      </c>
      <c r="F67" s="19">
        <v>4605</v>
      </c>
      <c r="G67" s="19"/>
      <c r="H67" s="19">
        <v>5520</v>
      </c>
      <c r="I67" s="19"/>
      <c r="J67" s="19">
        <v>5520</v>
      </c>
      <c r="K67" s="19"/>
      <c r="L67" s="43">
        <f t="shared" ref="L67:L74" si="18">SUM(F67:K67)</f>
        <v>15645</v>
      </c>
      <c r="M67" s="19"/>
      <c r="N67" s="43">
        <v>5520</v>
      </c>
      <c r="O67" s="43"/>
      <c r="P67" s="43">
        <v>5520</v>
      </c>
      <c r="R67" s="18">
        <f>L67+N67+P67</f>
        <v>26685</v>
      </c>
    </row>
    <row r="68" spans="2:18" x14ac:dyDescent="0.2">
      <c r="B68" s="16" t="s">
        <v>120</v>
      </c>
      <c r="D68" s="88"/>
      <c r="F68" s="19">
        <v>1535</v>
      </c>
      <c r="G68" s="19"/>
      <c r="H68" s="19">
        <v>1840</v>
      </c>
      <c r="I68" s="19"/>
      <c r="J68" s="19">
        <v>1840</v>
      </c>
      <c r="K68" s="19"/>
      <c r="L68" s="43">
        <f t="shared" si="18"/>
        <v>5215</v>
      </c>
      <c r="M68" s="19"/>
      <c r="N68" s="43">
        <v>1840</v>
      </c>
      <c r="O68" s="43"/>
      <c r="P68" s="43">
        <v>1840</v>
      </c>
      <c r="R68" s="18">
        <f t="shared" ref="R68:R76" si="19">L68+N68+P68</f>
        <v>8895</v>
      </c>
    </row>
    <row r="69" spans="2:18" x14ac:dyDescent="0.2">
      <c r="B69" s="17" t="s">
        <v>121</v>
      </c>
      <c r="D69" s="88"/>
      <c r="F69" s="19">
        <v>4605</v>
      </c>
      <c r="G69" s="19"/>
      <c r="H69" s="19">
        <v>5520</v>
      </c>
      <c r="I69" s="19"/>
      <c r="J69" s="19">
        <v>5520</v>
      </c>
      <c r="K69" s="19"/>
      <c r="L69" s="43">
        <f t="shared" si="18"/>
        <v>15645</v>
      </c>
      <c r="M69" s="19"/>
      <c r="N69" s="43">
        <v>5520</v>
      </c>
      <c r="O69" s="43"/>
      <c r="P69" s="43">
        <v>5520</v>
      </c>
      <c r="R69" s="18">
        <f t="shared" si="19"/>
        <v>26685</v>
      </c>
    </row>
    <row r="70" spans="2:18" x14ac:dyDescent="0.2">
      <c r="B70" s="17" t="s">
        <v>122</v>
      </c>
      <c r="D70" s="88"/>
      <c r="F70" s="19">
        <v>3070</v>
      </c>
      <c r="G70" s="19"/>
      <c r="H70" s="19">
        <v>3680</v>
      </c>
      <c r="I70" s="19"/>
      <c r="J70" s="19">
        <f t="shared" ref="J70" si="20">H70</f>
        <v>3680</v>
      </c>
      <c r="K70" s="19"/>
      <c r="L70" s="43">
        <f t="shared" si="18"/>
        <v>10430</v>
      </c>
      <c r="M70" s="19"/>
      <c r="N70" s="43">
        <v>3680</v>
      </c>
      <c r="O70" s="43"/>
      <c r="P70" s="43">
        <v>3680</v>
      </c>
      <c r="R70" s="18">
        <f t="shared" si="19"/>
        <v>17790</v>
      </c>
    </row>
    <row r="71" spans="2:18" x14ac:dyDescent="0.2">
      <c r="B71" s="17" t="s">
        <v>123</v>
      </c>
      <c r="D71" s="88"/>
      <c r="F71" s="19">
        <v>1535</v>
      </c>
      <c r="G71" s="19"/>
      <c r="H71" s="19">
        <v>1840</v>
      </c>
      <c r="I71" s="19"/>
      <c r="J71" s="19">
        <v>1840</v>
      </c>
      <c r="K71" s="19"/>
      <c r="L71" s="43">
        <f t="shared" si="18"/>
        <v>5215</v>
      </c>
      <c r="M71" s="19"/>
      <c r="N71" s="43">
        <v>1840</v>
      </c>
      <c r="O71" s="43"/>
      <c r="P71" s="43">
        <v>1840</v>
      </c>
      <c r="R71" s="18">
        <f t="shared" si="19"/>
        <v>8895</v>
      </c>
    </row>
    <row r="72" spans="2:18" x14ac:dyDescent="0.2">
      <c r="B72" s="17" t="s">
        <v>124</v>
      </c>
      <c r="D72" s="88"/>
      <c r="F72" s="19">
        <v>1535</v>
      </c>
      <c r="G72" s="19"/>
      <c r="H72" s="19">
        <v>1840</v>
      </c>
      <c r="I72" s="19"/>
      <c r="J72" s="19">
        <v>1840</v>
      </c>
      <c r="K72" s="19"/>
      <c r="L72" s="43">
        <f t="shared" si="18"/>
        <v>5215</v>
      </c>
      <c r="M72" s="19"/>
      <c r="N72" s="43">
        <v>1840</v>
      </c>
      <c r="O72" s="43"/>
      <c r="P72" s="43">
        <v>1840</v>
      </c>
      <c r="R72" s="18">
        <f t="shared" si="19"/>
        <v>8895</v>
      </c>
    </row>
    <row r="73" spans="2:18" x14ac:dyDescent="0.2">
      <c r="B73" s="17" t="s">
        <v>125</v>
      </c>
      <c r="D73" s="88"/>
      <c r="F73" s="19">
        <v>3070</v>
      </c>
      <c r="G73" s="19"/>
      <c r="H73" s="19">
        <v>3680</v>
      </c>
      <c r="I73" s="19"/>
      <c r="J73" s="19">
        <f t="shared" ref="J73:J74" si="21">H73</f>
        <v>3680</v>
      </c>
      <c r="K73" s="19"/>
      <c r="L73" s="43">
        <f t="shared" si="18"/>
        <v>10430</v>
      </c>
      <c r="M73" s="19"/>
      <c r="N73" s="43">
        <v>3680</v>
      </c>
      <c r="O73" s="43"/>
      <c r="P73" s="43">
        <v>3680</v>
      </c>
      <c r="R73" s="18">
        <f t="shared" si="19"/>
        <v>17790</v>
      </c>
    </row>
    <row r="74" spans="2:18" x14ac:dyDescent="0.2">
      <c r="B74" s="17" t="s">
        <v>126</v>
      </c>
      <c r="D74" s="88"/>
      <c r="F74" s="19">
        <v>3070</v>
      </c>
      <c r="G74" s="19"/>
      <c r="H74" s="19">
        <v>3680</v>
      </c>
      <c r="I74" s="19"/>
      <c r="J74" s="19">
        <f t="shared" si="21"/>
        <v>3680</v>
      </c>
      <c r="K74" s="19"/>
      <c r="L74" s="43">
        <f t="shared" si="18"/>
        <v>10430</v>
      </c>
      <c r="M74" s="19"/>
      <c r="N74" s="43">
        <v>3680</v>
      </c>
      <c r="O74" s="43"/>
      <c r="P74" s="43">
        <v>3680</v>
      </c>
      <c r="R74" s="18">
        <f t="shared" si="19"/>
        <v>17790</v>
      </c>
    </row>
    <row r="75" spans="2:18" x14ac:dyDescent="0.2">
      <c r="B75" s="17" t="s">
        <v>127</v>
      </c>
      <c r="D75" s="88"/>
      <c r="F75" s="19">
        <v>15185</v>
      </c>
      <c r="G75" s="19"/>
      <c r="H75" s="19">
        <v>18220</v>
      </c>
      <c r="I75" s="19"/>
      <c r="J75" s="19">
        <v>18220</v>
      </c>
      <c r="K75" s="19"/>
      <c r="L75" s="43">
        <f>SUM(F75:K75)</f>
        <v>51625</v>
      </c>
      <c r="M75" s="19"/>
      <c r="N75" s="43">
        <v>18220</v>
      </c>
      <c r="O75" s="43"/>
      <c r="P75" s="43">
        <v>18220</v>
      </c>
      <c r="R75" s="18">
        <f t="shared" si="19"/>
        <v>88065</v>
      </c>
    </row>
    <row r="76" spans="2:18" ht="15" x14ac:dyDescent="0.35">
      <c r="B76" s="17" t="s">
        <v>128</v>
      </c>
      <c r="D76" s="88"/>
      <c r="F76" s="22">
        <v>1535</v>
      </c>
      <c r="G76" s="22"/>
      <c r="H76" s="22">
        <v>1840</v>
      </c>
      <c r="I76" s="22"/>
      <c r="J76" s="22">
        <v>1840</v>
      </c>
      <c r="K76" s="22"/>
      <c r="L76" s="58">
        <v>5215</v>
      </c>
      <c r="M76" s="22"/>
      <c r="N76" s="58">
        <v>1840</v>
      </c>
      <c r="O76" s="58"/>
      <c r="P76" s="58">
        <v>1840</v>
      </c>
      <c r="R76" s="47">
        <f t="shared" si="19"/>
        <v>8895</v>
      </c>
    </row>
    <row r="77" spans="2:18" x14ac:dyDescent="0.2">
      <c r="B77" s="17"/>
      <c r="F77" s="19">
        <f>SUM(F67:F76)</f>
        <v>39745</v>
      </c>
      <c r="G77" s="19"/>
      <c r="H77" s="19">
        <f>SUM(H67:H76)</f>
        <v>47660</v>
      </c>
      <c r="I77" s="19"/>
      <c r="J77" s="19">
        <f>SUM(J67:J76)</f>
        <v>47660</v>
      </c>
      <c r="K77" s="19"/>
      <c r="L77" s="43">
        <f>SUM(L67:L76)</f>
        <v>135065</v>
      </c>
      <c r="M77" s="19"/>
      <c r="N77" s="43">
        <f>SUM(N67:N76)</f>
        <v>47660</v>
      </c>
      <c r="O77" s="43"/>
      <c r="P77" s="43">
        <f>SUM(P67:P76)</f>
        <v>47660</v>
      </c>
      <c r="R77" s="49">
        <f>SUM(R67:R76)</f>
        <v>230385</v>
      </c>
    </row>
    <row r="78" spans="2:18" x14ac:dyDescent="0.2">
      <c r="B78" s="50"/>
      <c r="C78" s="51"/>
      <c r="D78" s="51"/>
      <c r="E78" s="51"/>
      <c r="F78" s="53"/>
      <c r="G78" s="53"/>
      <c r="H78" s="53"/>
      <c r="I78" s="53"/>
      <c r="J78" s="53"/>
      <c r="K78" s="53"/>
      <c r="L78" s="54"/>
      <c r="M78" s="53"/>
      <c r="N78" s="54"/>
      <c r="O78" s="54"/>
      <c r="P78" s="54"/>
      <c r="Q78" s="51"/>
      <c r="R78" s="55"/>
    </row>
    <row r="79" spans="2:18" x14ac:dyDescent="0.2">
      <c r="B79" s="17"/>
      <c r="F79" s="19"/>
      <c r="G79" s="19"/>
      <c r="H79" s="19"/>
      <c r="I79" s="19"/>
      <c r="J79" s="19"/>
      <c r="K79" s="19"/>
      <c r="L79" s="43"/>
      <c r="M79" s="19"/>
      <c r="N79" s="43"/>
      <c r="O79" s="43"/>
      <c r="P79" s="43"/>
    </row>
    <row r="80" spans="2:18" x14ac:dyDescent="0.2">
      <c r="B80" s="17" t="s">
        <v>129</v>
      </c>
      <c r="D80" s="87">
        <v>25</v>
      </c>
      <c r="F80" s="19">
        <v>1535</v>
      </c>
      <c r="G80" s="19"/>
      <c r="H80" s="19">
        <v>1840</v>
      </c>
      <c r="I80" s="19"/>
      <c r="J80" s="19">
        <v>1840</v>
      </c>
      <c r="K80" s="19"/>
      <c r="L80" s="43">
        <v>5215</v>
      </c>
      <c r="M80" s="19"/>
      <c r="N80" s="43">
        <v>1840</v>
      </c>
      <c r="O80" s="43"/>
      <c r="P80" s="43">
        <v>1840</v>
      </c>
      <c r="R80" s="18">
        <f>L80+N80+P80</f>
        <v>8895</v>
      </c>
    </row>
    <row r="81" spans="2:18" x14ac:dyDescent="0.2">
      <c r="B81" s="17" t="s">
        <v>130</v>
      </c>
      <c r="D81" s="88"/>
      <c r="F81" s="19">
        <v>9210</v>
      </c>
      <c r="G81" s="19"/>
      <c r="H81" s="19">
        <v>11040</v>
      </c>
      <c r="I81" s="19"/>
      <c r="J81" s="19">
        <v>11040</v>
      </c>
      <c r="K81" s="19"/>
      <c r="L81" s="43">
        <f>SUM(F81:J81)</f>
        <v>31290</v>
      </c>
      <c r="M81" s="19"/>
      <c r="N81" s="43">
        <v>11040</v>
      </c>
      <c r="O81" s="43"/>
      <c r="P81" s="43">
        <v>11040</v>
      </c>
      <c r="R81" s="18">
        <f t="shared" ref="R81:R90" si="22">L81+N81+P81</f>
        <v>53370</v>
      </c>
    </row>
    <row r="82" spans="2:18" x14ac:dyDescent="0.2">
      <c r="B82" s="17" t="s">
        <v>131</v>
      </c>
      <c r="D82" s="88"/>
      <c r="F82" s="19">
        <v>1535</v>
      </c>
      <c r="G82" s="19"/>
      <c r="H82" s="19">
        <v>1840</v>
      </c>
      <c r="I82" s="19"/>
      <c r="J82" s="19">
        <v>1840</v>
      </c>
      <c r="K82" s="19"/>
      <c r="L82" s="43">
        <v>5215</v>
      </c>
      <c r="M82" s="19"/>
      <c r="N82" s="43">
        <v>1840</v>
      </c>
      <c r="O82" s="43"/>
      <c r="P82" s="43">
        <v>1840</v>
      </c>
      <c r="R82" s="18">
        <f t="shared" si="22"/>
        <v>8895</v>
      </c>
    </row>
    <row r="83" spans="2:18" x14ac:dyDescent="0.2">
      <c r="B83" s="17" t="s">
        <v>132</v>
      </c>
      <c r="D83" s="88"/>
      <c r="F83" s="19">
        <v>1535</v>
      </c>
      <c r="G83" s="19"/>
      <c r="H83" s="19">
        <v>1840</v>
      </c>
      <c r="I83" s="19"/>
      <c r="J83" s="19">
        <v>1840</v>
      </c>
      <c r="K83" s="19"/>
      <c r="L83" s="43">
        <v>5215</v>
      </c>
      <c r="M83" s="19"/>
      <c r="N83" s="43">
        <v>1840</v>
      </c>
      <c r="O83" s="43"/>
      <c r="P83" s="43">
        <v>1840</v>
      </c>
      <c r="R83" s="18">
        <f t="shared" si="22"/>
        <v>8895</v>
      </c>
    </row>
    <row r="84" spans="2:18" x14ac:dyDescent="0.2">
      <c r="B84" s="17" t="s">
        <v>133</v>
      </c>
      <c r="D84" s="88"/>
      <c r="F84" s="19">
        <v>6140</v>
      </c>
      <c r="G84" s="19"/>
      <c r="H84" s="19">
        <v>7360</v>
      </c>
      <c r="I84" s="19"/>
      <c r="J84" s="19">
        <v>7360</v>
      </c>
      <c r="K84" s="19"/>
      <c r="L84" s="43">
        <f t="shared" ref="L84:L85" si="23">SUM(F84:K84)</f>
        <v>20860</v>
      </c>
      <c r="M84" s="19"/>
      <c r="N84" s="43">
        <v>7360</v>
      </c>
      <c r="O84" s="43"/>
      <c r="P84" s="43">
        <v>7360</v>
      </c>
      <c r="R84" s="18">
        <f t="shared" si="22"/>
        <v>35580</v>
      </c>
    </row>
    <row r="85" spans="2:18" x14ac:dyDescent="0.2">
      <c r="B85" s="17" t="s">
        <v>134</v>
      </c>
      <c r="C85" s="44"/>
      <c r="D85" s="88"/>
      <c r="E85" s="44"/>
      <c r="F85" s="19">
        <v>3070</v>
      </c>
      <c r="G85" s="19"/>
      <c r="H85" s="19">
        <v>3680</v>
      </c>
      <c r="I85" s="19"/>
      <c r="J85" s="19">
        <f t="shared" ref="J85" si="24">H85</f>
        <v>3680</v>
      </c>
      <c r="K85" s="19"/>
      <c r="L85" s="43">
        <f t="shared" si="23"/>
        <v>10430</v>
      </c>
      <c r="M85" s="19"/>
      <c r="N85" s="43">
        <v>3680</v>
      </c>
      <c r="O85" s="43"/>
      <c r="P85" s="43">
        <v>3680</v>
      </c>
      <c r="R85" s="18">
        <f t="shared" si="22"/>
        <v>17790</v>
      </c>
    </row>
    <row r="86" spans="2:18" x14ac:dyDescent="0.2">
      <c r="B86" s="17" t="s">
        <v>135</v>
      </c>
      <c r="D86" s="88"/>
      <c r="F86" s="19">
        <v>1535</v>
      </c>
      <c r="G86" s="19"/>
      <c r="H86" s="19">
        <v>1840</v>
      </c>
      <c r="I86" s="19"/>
      <c r="J86" s="19">
        <v>1840</v>
      </c>
      <c r="K86" s="19"/>
      <c r="L86" s="43">
        <v>5215</v>
      </c>
      <c r="M86" s="19"/>
      <c r="N86" s="43">
        <v>1840</v>
      </c>
      <c r="O86" s="43"/>
      <c r="P86" s="43">
        <v>1840</v>
      </c>
      <c r="R86" s="18">
        <f t="shared" si="22"/>
        <v>8895</v>
      </c>
    </row>
    <row r="87" spans="2:18" x14ac:dyDescent="0.2">
      <c r="B87" s="17" t="s">
        <v>136</v>
      </c>
      <c r="D87" s="88"/>
      <c r="F87" s="19">
        <v>1535</v>
      </c>
      <c r="G87" s="19"/>
      <c r="H87" s="19">
        <v>1840</v>
      </c>
      <c r="I87" s="19"/>
      <c r="J87" s="19">
        <v>1840</v>
      </c>
      <c r="K87" s="19"/>
      <c r="L87" s="43">
        <v>5215</v>
      </c>
      <c r="M87" s="19"/>
      <c r="N87" s="43">
        <v>1840</v>
      </c>
      <c r="O87" s="43"/>
      <c r="P87" s="43">
        <v>1840</v>
      </c>
      <c r="R87" s="18">
        <f t="shared" si="22"/>
        <v>8895</v>
      </c>
    </row>
    <row r="88" spans="2:18" x14ac:dyDescent="0.2">
      <c r="B88" s="17" t="s">
        <v>137</v>
      </c>
      <c r="D88" s="88"/>
      <c r="F88" s="19">
        <v>1535</v>
      </c>
      <c r="G88" s="19"/>
      <c r="H88" s="19">
        <v>1840</v>
      </c>
      <c r="I88" s="19"/>
      <c r="J88" s="19">
        <v>1840</v>
      </c>
      <c r="K88" s="19"/>
      <c r="L88" s="43">
        <v>5215</v>
      </c>
      <c r="M88" s="19"/>
      <c r="N88" s="43">
        <v>1840</v>
      </c>
      <c r="O88" s="43"/>
      <c r="P88" s="43">
        <v>1840</v>
      </c>
      <c r="R88" s="18">
        <f t="shared" si="22"/>
        <v>8895</v>
      </c>
    </row>
    <row r="89" spans="2:18" x14ac:dyDescent="0.2">
      <c r="B89" s="17" t="s">
        <v>138</v>
      </c>
      <c r="D89" s="88"/>
      <c r="F89" s="19">
        <v>3070</v>
      </c>
      <c r="G89" s="19"/>
      <c r="H89" s="19">
        <v>3680</v>
      </c>
      <c r="I89" s="19"/>
      <c r="J89" s="19">
        <f t="shared" ref="J89" si="25">H89</f>
        <v>3680</v>
      </c>
      <c r="K89" s="19"/>
      <c r="L89" s="43">
        <f>SUM(F89:K89)</f>
        <v>10430</v>
      </c>
      <c r="M89" s="19"/>
      <c r="N89" s="43">
        <v>3680</v>
      </c>
      <c r="O89" s="43"/>
      <c r="P89" s="43">
        <v>3680</v>
      </c>
      <c r="R89" s="18">
        <f t="shared" si="22"/>
        <v>17790</v>
      </c>
    </row>
    <row r="90" spans="2:18" ht="15" x14ac:dyDescent="0.35">
      <c r="B90" s="17" t="s">
        <v>139</v>
      </c>
      <c r="D90" s="88"/>
      <c r="F90" s="22">
        <v>7665</v>
      </c>
      <c r="G90" s="22"/>
      <c r="H90" s="22">
        <v>9200</v>
      </c>
      <c r="I90" s="22"/>
      <c r="J90" s="22">
        <v>9200</v>
      </c>
      <c r="K90" s="22"/>
      <c r="L90" s="58">
        <f t="shared" ref="L90" si="26">SUM(F90:K90)</f>
        <v>26065</v>
      </c>
      <c r="M90" s="22"/>
      <c r="N90" s="58">
        <v>9200</v>
      </c>
      <c r="O90" s="58"/>
      <c r="P90" s="58">
        <v>9200</v>
      </c>
      <c r="R90" s="47">
        <f t="shared" si="22"/>
        <v>44465</v>
      </c>
    </row>
    <row r="91" spans="2:18" x14ac:dyDescent="0.2">
      <c r="B91" s="16"/>
      <c r="F91" s="19">
        <f>SUM(F80:F90)</f>
        <v>38365</v>
      </c>
      <c r="G91" s="19"/>
      <c r="H91" s="19">
        <f>SUM(H80:H90)</f>
        <v>46000</v>
      </c>
      <c r="I91" s="19"/>
      <c r="J91" s="19">
        <f>SUM(J80:J90)</f>
        <v>46000</v>
      </c>
      <c r="K91" s="19"/>
      <c r="L91" s="43">
        <f>SUM(L80:L90)</f>
        <v>130365</v>
      </c>
      <c r="M91" s="19"/>
      <c r="N91" s="43">
        <f>SUM(N80:N90)</f>
        <v>46000</v>
      </c>
      <c r="O91" s="43"/>
      <c r="P91" s="43">
        <f>SUM(P80:P90)</f>
        <v>46000</v>
      </c>
      <c r="R91" s="49">
        <f>SUM(R80:R90)</f>
        <v>222365</v>
      </c>
    </row>
    <row r="92" spans="2:18" x14ac:dyDescent="0.2">
      <c r="B92" s="51"/>
      <c r="C92" s="51"/>
      <c r="D92" s="51"/>
      <c r="E92" s="51"/>
      <c r="F92" s="53"/>
      <c r="G92" s="53"/>
      <c r="H92" s="53"/>
      <c r="I92" s="53"/>
      <c r="J92" s="53"/>
      <c r="K92" s="53"/>
      <c r="L92" s="54"/>
      <c r="M92" s="53"/>
      <c r="N92" s="54"/>
      <c r="O92" s="54"/>
      <c r="P92" s="54"/>
      <c r="Q92" s="51"/>
      <c r="R92" s="55"/>
    </row>
    <row r="93" spans="2:18" x14ac:dyDescent="0.2">
      <c r="B93" s="16"/>
      <c r="L93" s="16"/>
      <c r="N93" s="16"/>
      <c r="O93" s="16"/>
      <c r="P93" s="16"/>
    </row>
    <row r="94" spans="2:18" x14ac:dyDescent="0.2">
      <c r="B94" s="17" t="s">
        <v>140</v>
      </c>
      <c r="D94" s="87">
        <v>39</v>
      </c>
      <c r="F94" s="19">
        <v>49120</v>
      </c>
      <c r="G94" s="19"/>
      <c r="H94" s="19">
        <v>58880</v>
      </c>
      <c r="I94" s="19"/>
      <c r="J94" s="19">
        <v>58880</v>
      </c>
      <c r="K94" s="19"/>
      <c r="L94" s="43">
        <f>SUM(F94:J94)</f>
        <v>166880</v>
      </c>
      <c r="M94" s="19"/>
      <c r="N94" s="43">
        <v>58880</v>
      </c>
      <c r="O94" s="43"/>
      <c r="P94" s="43">
        <v>58880</v>
      </c>
      <c r="R94" s="18">
        <f>L94+N94+P94</f>
        <v>284640</v>
      </c>
    </row>
    <row r="95" spans="2:18" x14ac:dyDescent="0.2">
      <c r="B95" s="17" t="s">
        <v>141</v>
      </c>
      <c r="D95" s="88"/>
      <c r="F95" s="19">
        <v>1535</v>
      </c>
      <c r="G95" s="19"/>
      <c r="H95" s="19">
        <v>1840</v>
      </c>
      <c r="I95" s="19"/>
      <c r="J95" s="19">
        <v>1840</v>
      </c>
      <c r="K95" s="19"/>
      <c r="L95" s="43">
        <v>5215</v>
      </c>
      <c r="M95" s="19"/>
      <c r="N95" s="43">
        <v>1840</v>
      </c>
      <c r="O95" s="43"/>
      <c r="P95" s="43">
        <v>1840</v>
      </c>
      <c r="R95" s="18">
        <f t="shared" ref="R95:R98" si="27">L95+N95+P95</f>
        <v>8895</v>
      </c>
    </row>
    <row r="96" spans="2:18" x14ac:dyDescent="0.2">
      <c r="B96" s="17" t="s">
        <v>142</v>
      </c>
      <c r="D96" s="88"/>
      <c r="F96" s="19">
        <v>4605</v>
      </c>
      <c r="G96" s="19"/>
      <c r="H96" s="19">
        <v>5520</v>
      </c>
      <c r="I96" s="19"/>
      <c r="J96" s="19">
        <v>5520</v>
      </c>
      <c r="K96" s="19"/>
      <c r="L96" s="43">
        <f>SUM(F96:J96)</f>
        <v>15645</v>
      </c>
      <c r="M96" s="19"/>
      <c r="N96" s="43">
        <v>5520</v>
      </c>
      <c r="O96" s="43"/>
      <c r="P96" s="43">
        <v>5520</v>
      </c>
      <c r="R96" s="18">
        <f t="shared" si="27"/>
        <v>26685</v>
      </c>
    </row>
    <row r="97" spans="2:18" x14ac:dyDescent="0.2">
      <c r="B97" s="17" t="s">
        <v>143</v>
      </c>
      <c r="D97" s="88"/>
      <c r="F97" s="19">
        <v>1535</v>
      </c>
      <c r="G97" s="19"/>
      <c r="H97" s="19">
        <v>1840</v>
      </c>
      <c r="I97" s="19"/>
      <c r="J97" s="19">
        <v>1840</v>
      </c>
      <c r="K97" s="19"/>
      <c r="L97" s="43">
        <v>5215</v>
      </c>
      <c r="M97" s="19"/>
      <c r="N97" s="43">
        <v>1840</v>
      </c>
      <c r="O97" s="43"/>
      <c r="P97" s="43">
        <v>1840</v>
      </c>
      <c r="R97" s="18">
        <f t="shared" si="27"/>
        <v>8895</v>
      </c>
    </row>
    <row r="98" spans="2:18" ht="15" x14ac:dyDescent="0.35">
      <c r="B98" s="17" t="s">
        <v>144</v>
      </c>
      <c r="D98" s="88"/>
      <c r="F98" s="22">
        <v>3070</v>
      </c>
      <c r="G98" s="22"/>
      <c r="H98" s="22">
        <v>3680</v>
      </c>
      <c r="I98" s="22"/>
      <c r="J98" s="22">
        <f t="shared" ref="J98" si="28">H98</f>
        <v>3680</v>
      </c>
      <c r="K98" s="22"/>
      <c r="L98" s="58">
        <f t="shared" ref="L98" si="29">SUM(F98:K98)</f>
        <v>10430</v>
      </c>
      <c r="M98" s="22"/>
      <c r="N98" s="58">
        <v>3680</v>
      </c>
      <c r="O98" s="58"/>
      <c r="P98" s="58">
        <v>3680</v>
      </c>
      <c r="R98" s="47">
        <f t="shared" si="27"/>
        <v>17790</v>
      </c>
    </row>
    <row r="99" spans="2:18" x14ac:dyDescent="0.2">
      <c r="B99" s="17"/>
      <c r="F99" s="19">
        <f>SUM(F94:F98)</f>
        <v>59865</v>
      </c>
      <c r="G99" s="19"/>
      <c r="H99" s="19">
        <f>SUM(H94:H98)</f>
        <v>71760</v>
      </c>
      <c r="I99" s="19"/>
      <c r="J99" s="19">
        <f>SUM(J94:J98)</f>
        <v>71760</v>
      </c>
      <c r="K99" s="19"/>
      <c r="L99" s="43">
        <f>SUM(L94:L98)</f>
        <v>203385</v>
      </c>
      <c r="M99" s="19"/>
      <c r="N99" s="43">
        <f>SUM(N94:N98)</f>
        <v>71760</v>
      </c>
      <c r="O99" s="43"/>
      <c r="P99" s="43">
        <f>SUM(P94:P98)</f>
        <v>71760</v>
      </c>
      <c r="R99" s="18">
        <f>SUM(R94:R98)</f>
        <v>346905</v>
      </c>
    </row>
    <row r="100" spans="2:18" x14ac:dyDescent="0.2">
      <c r="B100" s="50"/>
      <c r="C100" s="51"/>
      <c r="D100" s="51"/>
      <c r="E100" s="51"/>
      <c r="F100" s="53"/>
      <c r="G100" s="53"/>
      <c r="H100" s="53"/>
      <c r="I100" s="53"/>
      <c r="J100" s="53"/>
      <c r="K100" s="53"/>
      <c r="L100" s="54"/>
      <c r="M100" s="53"/>
      <c r="N100" s="54"/>
      <c r="O100" s="54"/>
      <c r="P100" s="54"/>
      <c r="Q100" s="51"/>
      <c r="R100" s="57"/>
    </row>
    <row r="101" spans="2:18" x14ac:dyDescent="0.2">
      <c r="B101" s="17"/>
      <c r="G101" s="19"/>
      <c r="H101" s="19"/>
      <c r="I101" s="19"/>
      <c r="J101" s="19"/>
      <c r="K101" s="19"/>
      <c r="L101" s="43"/>
      <c r="M101" s="19"/>
      <c r="N101" s="43"/>
      <c r="O101" s="43"/>
      <c r="P101" s="43"/>
    </row>
    <row r="102" spans="2:18" x14ac:dyDescent="0.2">
      <c r="B102" s="17" t="s">
        <v>145</v>
      </c>
      <c r="D102" s="87">
        <v>4</v>
      </c>
      <c r="F102" s="19">
        <v>1535</v>
      </c>
      <c r="G102" s="19"/>
      <c r="H102" s="19">
        <v>1840</v>
      </c>
      <c r="I102" s="19"/>
      <c r="J102" s="19">
        <v>1840</v>
      </c>
      <c r="K102" s="19"/>
      <c r="L102" s="43">
        <v>5215</v>
      </c>
      <c r="M102" s="19"/>
      <c r="N102" s="43">
        <v>1840</v>
      </c>
      <c r="O102" s="43"/>
      <c r="P102" s="43">
        <v>1840</v>
      </c>
      <c r="R102" s="18">
        <f>L102+N102+P102</f>
        <v>8895</v>
      </c>
    </row>
    <row r="103" spans="2:18" x14ac:dyDescent="0.2">
      <c r="B103" s="17" t="s">
        <v>146</v>
      </c>
      <c r="D103" s="88"/>
      <c r="F103" s="19">
        <v>1535</v>
      </c>
      <c r="G103" s="19"/>
      <c r="H103" s="19">
        <v>1840</v>
      </c>
      <c r="I103" s="19"/>
      <c r="J103" s="19">
        <v>1840</v>
      </c>
      <c r="K103" s="19"/>
      <c r="L103" s="43">
        <v>5215</v>
      </c>
      <c r="M103" s="19"/>
      <c r="N103" s="43">
        <v>1840</v>
      </c>
      <c r="O103" s="43"/>
      <c r="P103" s="43">
        <v>1840</v>
      </c>
      <c r="R103" s="18">
        <f t="shared" ref="R103:R105" si="30">L103+N103+P103</f>
        <v>8895</v>
      </c>
    </row>
    <row r="104" spans="2:18" x14ac:dyDescent="0.2">
      <c r="B104" s="17" t="s">
        <v>147</v>
      </c>
      <c r="D104" s="88"/>
      <c r="F104" s="19">
        <v>1535</v>
      </c>
      <c r="G104" s="19"/>
      <c r="H104" s="19">
        <v>1840</v>
      </c>
      <c r="I104" s="19"/>
      <c r="J104" s="19">
        <v>1840</v>
      </c>
      <c r="K104" s="19"/>
      <c r="L104" s="43">
        <v>5215</v>
      </c>
      <c r="M104" s="19"/>
      <c r="N104" s="43">
        <v>1840</v>
      </c>
      <c r="O104" s="43"/>
      <c r="P104" s="43">
        <v>1840</v>
      </c>
      <c r="R104" s="18">
        <f t="shared" si="30"/>
        <v>8895</v>
      </c>
    </row>
    <row r="105" spans="2:18" ht="15" x14ac:dyDescent="0.35">
      <c r="B105" s="17" t="s">
        <v>148</v>
      </c>
      <c r="D105" s="88"/>
      <c r="F105" s="22">
        <v>1535</v>
      </c>
      <c r="G105" s="22"/>
      <c r="H105" s="22">
        <v>1840</v>
      </c>
      <c r="I105" s="22"/>
      <c r="J105" s="22">
        <v>1840</v>
      </c>
      <c r="K105" s="22"/>
      <c r="L105" s="58">
        <v>5215</v>
      </c>
      <c r="M105" s="22"/>
      <c r="N105" s="58">
        <v>1840</v>
      </c>
      <c r="O105" s="58"/>
      <c r="P105" s="58">
        <v>1840</v>
      </c>
      <c r="R105" s="47">
        <f t="shared" si="30"/>
        <v>8895</v>
      </c>
    </row>
    <row r="106" spans="2:18" x14ac:dyDescent="0.2">
      <c r="B106" s="17"/>
      <c r="F106" s="19">
        <f>SUM(F102:F105)</f>
        <v>6140</v>
      </c>
      <c r="G106" s="19"/>
      <c r="H106" s="19">
        <f>SUM(H102:H105)</f>
        <v>7360</v>
      </c>
      <c r="I106" s="19"/>
      <c r="J106" s="19">
        <f>SUM(J102:J105)</f>
        <v>7360</v>
      </c>
      <c r="K106" s="19"/>
      <c r="L106" s="43">
        <f>SUM(L102:L105)</f>
        <v>20860</v>
      </c>
      <c r="M106" s="19"/>
      <c r="N106" s="43">
        <f>SUM(N102:N105)</f>
        <v>7360</v>
      </c>
      <c r="O106" s="43"/>
      <c r="P106" s="43">
        <f>SUM(P102:P105)</f>
        <v>7360</v>
      </c>
      <c r="R106" s="49">
        <f>SUM(R102:R105)</f>
        <v>35580</v>
      </c>
    </row>
    <row r="107" spans="2:18" x14ac:dyDescent="0.2">
      <c r="B107" s="50"/>
      <c r="C107" s="51"/>
      <c r="D107" s="51"/>
      <c r="E107" s="51"/>
      <c r="F107" s="53"/>
      <c r="G107" s="53"/>
      <c r="H107" s="53"/>
      <c r="I107" s="53"/>
      <c r="J107" s="53"/>
      <c r="K107" s="53"/>
      <c r="L107" s="54"/>
      <c r="M107" s="53"/>
      <c r="N107" s="54"/>
      <c r="O107" s="54"/>
      <c r="P107" s="54"/>
      <c r="Q107" s="51"/>
      <c r="R107" s="55"/>
    </row>
    <row r="108" spans="2:18" x14ac:dyDescent="0.2">
      <c r="B108" s="17"/>
      <c r="F108" s="19"/>
      <c r="G108" s="19"/>
      <c r="H108" s="19"/>
      <c r="I108" s="19"/>
      <c r="J108" s="19"/>
      <c r="K108" s="19"/>
      <c r="L108" s="43"/>
      <c r="M108" s="19"/>
      <c r="N108" s="43"/>
      <c r="O108" s="43"/>
      <c r="P108" s="43"/>
    </row>
    <row r="109" spans="2:18" x14ac:dyDescent="0.2">
      <c r="B109" s="17" t="s">
        <v>149</v>
      </c>
      <c r="D109" s="87">
        <v>3</v>
      </c>
      <c r="F109" s="19">
        <v>1535</v>
      </c>
      <c r="G109" s="19"/>
      <c r="H109" s="19">
        <v>1840</v>
      </c>
      <c r="I109" s="19"/>
      <c r="J109" s="19">
        <v>1840</v>
      </c>
      <c r="K109" s="19"/>
      <c r="L109" s="43">
        <v>5215</v>
      </c>
      <c r="M109" s="19"/>
      <c r="N109" s="43">
        <v>1840</v>
      </c>
      <c r="O109" s="43"/>
      <c r="P109" s="43">
        <v>1840</v>
      </c>
      <c r="R109" s="18">
        <f>L109+N109+P109</f>
        <v>8895</v>
      </c>
    </row>
    <row r="110" spans="2:18" x14ac:dyDescent="0.2">
      <c r="B110" s="17" t="s">
        <v>150</v>
      </c>
      <c r="D110" s="88"/>
      <c r="F110" s="19">
        <v>1535</v>
      </c>
      <c r="G110" s="19"/>
      <c r="H110" s="19">
        <v>1840</v>
      </c>
      <c r="I110" s="19"/>
      <c r="J110" s="19">
        <v>1840</v>
      </c>
      <c r="K110" s="19"/>
      <c r="L110" s="43">
        <v>5215</v>
      </c>
      <c r="M110" s="19"/>
      <c r="N110" s="43">
        <v>1840</v>
      </c>
      <c r="O110" s="43"/>
      <c r="P110" s="43">
        <v>1840</v>
      </c>
      <c r="R110" s="18">
        <f t="shared" ref="R110:R111" si="31">L110+N110+P110</f>
        <v>8895</v>
      </c>
    </row>
    <row r="111" spans="2:18" ht="15" x14ac:dyDescent="0.35">
      <c r="B111" s="17" t="s">
        <v>151</v>
      </c>
      <c r="D111" s="88"/>
      <c r="F111" s="22">
        <v>1535</v>
      </c>
      <c r="G111" s="22"/>
      <c r="H111" s="22">
        <v>1840</v>
      </c>
      <c r="I111" s="22"/>
      <c r="J111" s="22">
        <v>1840</v>
      </c>
      <c r="K111" s="22"/>
      <c r="L111" s="58">
        <v>5215</v>
      </c>
      <c r="M111" s="22"/>
      <c r="N111" s="58">
        <v>1840</v>
      </c>
      <c r="O111" s="58"/>
      <c r="P111" s="58">
        <v>1840</v>
      </c>
      <c r="R111" s="47">
        <f t="shared" si="31"/>
        <v>8895</v>
      </c>
    </row>
    <row r="112" spans="2:18" x14ac:dyDescent="0.2">
      <c r="F112" s="19">
        <f>SUM(F109:F111)</f>
        <v>4605</v>
      </c>
      <c r="G112" s="19"/>
      <c r="H112" s="19">
        <f>SUM(H109:H111)</f>
        <v>5520</v>
      </c>
      <c r="I112" s="19"/>
      <c r="J112" s="19">
        <f>SUM(J109:J111)</f>
        <v>5520</v>
      </c>
      <c r="K112" s="19"/>
      <c r="L112" s="43">
        <f>SUM(L109:L111)</f>
        <v>15645</v>
      </c>
      <c r="M112" s="19"/>
      <c r="N112" s="43">
        <f>SUM(N109:N111)</f>
        <v>5520</v>
      </c>
      <c r="O112" s="43"/>
      <c r="P112" s="43">
        <f>SUM(P109:P111)</f>
        <v>5520</v>
      </c>
      <c r="R112" s="49">
        <f>SUM(R109:R111)</f>
        <v>26685</v>
      </c>
    </row>
    <row r="113" spans="2:18" x14ac:dyDescent="0.2">
      <c r="B113" s="51"/>
      <c r="C113" s="51"/>
      <c r="D113" s="51"/>
      <c r="E113" s="51"/>
      <c r="F113" s="53"/>
      <c r="G113" s="53"/>
      <c r="H113" s="53"/>
      <c r="I113" s="53"/>
      <c r="J113" s="53"/>
      <c r="K113" s="53"/>
      <c r="L113" s="54"/>
      <c r="M113" s="53"/>
      <c r="N113" s="54"/>
      <c r="O113" s="54"/>
      <c r="P113" s="54"/>
      <c r="Q113" s="51"/>
      <c r="R113" s="59"/>
    </row>
    <row r="114" spans="2:18" x14ac:dyDescent="0.2">
      <c r="B114" s="40" t="s">
        <v>152</v>
      </c>
      <c r="F114" s="19"/>
      <c r="G114" s="19"/>
      <c r="H114" s="19"/>
      <c r="I114" s="19"/>
      <c r="J114" s="19"/>
      <c r="K114" s="19"/>
      <c r="L114" s="43"/>
      <c r="M114" s="19"/>
      <c r="N114" s="43"/>
      <c r="O114" s="43"/>
      <c r="P114" s="43"/>
    </row>
    <row r="115" spans="2:18" x14ac:dyDescent="0.2">
      <c r="B115" s="61" t="s">
        <v>31</v>
      </c>
      <c r="D115" s="92">
        <v>5</v>
      </c>
      <c r="F115" s="19">
        <v>1535</v>
      </c>
      <c r="G115" s="19"/>
      <c r="H115" s="19">
        <v>1840</v>
      </c>
      <c r="I115" s="19"/>
      <c r="J115" s="19">
        <v>1840</v>
      </c>
      <c r="K115" s="19"/>
      <c r="L115" s="43">
        <v>5215</v>
      </c>
      <c r="M115" s="19"/>
      <c r="N115" s="43">
        <v>1840</v>
      </c>
      <c r="O115" s="43"/>
      <c r="P115" s="43">
        <v>1840</v>
      </c>
      <c r="R115" s="18">
        <f>L115+N115+P115</f>
        <v>8895</v>
      </c>
    </row>
    <row r="116" spans="2:18" x14ac:dyDescent="0.2">
      <c r="B116" s="61" t="s">
        <v>32</v>
      </c>
      <c r="D116" s="93"/>
      <c r="F116" s="19">
        <v>1535</v>
      </c>
      <c r="G116" s="19"/>
      <c r="H116" s="19">
        <v>1840</v>
      </c>
      <c r="I116" s="19"/>
      <c r="J116" s="19">
        <v>1840</v>
      </c>
      <c r="K116" s="19"/>
      <c r="L116" s="43">
        <v>5215</v>
      </c>
      <c r="M116" s="19"/>
      <c r="N116" s="43">
        <v>1840</v>
      </c>
      <c r="O116" s="43"/>
      <c r="P116" s="43">
        <v>1840</v>
      </c>
      <c r="R116" s="18">
        <f t="shared" ref="R116:R119" si="32">L116+N116+P116</f>
        <v>8895</v>
      </c>
    </row>
    <row r="117" spans="2:18" x14ac:dyDescent="0.2">
      <c r="B117" s="61" t="s">
        <v>33</v>
      </c>
      <c r="D117" s="93"/>
      <c r="F117" s="19">
        <v>1535</v>
      </c>
      <c r="G117" s="19"/>
      <c r="H117" s="19">
        <v>1840</v>
      </c>
      <c r="I117" s="19"/>
      <c r="J117" s="19">
        <v>1840</v>
      </c>
      <c r="K117" s="19"/>
      <c r="L117" s="43">
        <v>5215</v>
      </c>
      <c r="M117" s="19"/>
      <c r="N117" s="43">
        <v>1840</v>
      </c>
      <c r="O117" s="43"/>
      <c r="P117" s="43">
        <v>1840</v>
      </c>
      <c r="R117" s="18">
        <f t="shared" si="32"/>
        <v>8895</v>
      </c>
    </row>
    <row r="118" spans="2:18" x14ac:dyDescent="0.2">
      <c r="B118" s="62" t="s">
        <v>34</v>
      </c>
      <c r="D118" s="93"/>
      <c r="F118" s="19">
        <v>1535</v>
      </c>
      <c r="G118" s="19"/>
      <c r="H118" s="19">
        <v>1840</v>
      </c>
      <c r="I118" s="19"/>
      <c r="J118" s="19">
        <v>1840</v>
      </c>
      <c r="K118" s="19"/>
      <c r="L118" s="43">
        <v>5215</v>
      </c>
      <c r="M118" s="19"/>
      <c r="N118" s="43">
        <v>1840</v>
      </c>
      <c r="O118" s="43"/>
      <c r="P118" s="43">
        <v>1840</v>
      </c>
      <c r="R118" s="18">
        <f t="shared" si="32"/>
        <v>8895</v>
      </c>
    </row>
    <row r="119" spans="2:18" ht="15" x14ac:dyDescent="0.35">
      <c r="B119" s="62" t="s">
        <v>35</v>
      </c>
      <c r="D119" s="93"/>
      <c r="F119" s="22">
        <v>1535</v>
      </c>
      <c r="G119" s="22"/>
      <c r="H119" s="22">
        <v>1840</v>
      </c>
      <c r="I119" s="22"/>
      <c r="J119" s="22">
        <v>1840</v>
      </c>
      <c r="K119" s="22"/>
      <c r="L119" s="58">
        <v>5215</v>
      </c>
      <c r="M119" s="22"/>
      <c r="N119" s="58">
        <v>1840</v>
      </c>
      <c r="O119" s="58"/>
      <c r="P119" s="58">
        <v>1840</v>
      </c>
      <c r="Q119" s="69"/>
      <c r="R119" s="47">
        <f t="shared" si="32"/>
        <v>8895</v>
      </c>
    </row>
    <row r="120" spans="2:18" ht="15" x14ac:dyDescent="0.2">
      <c r="B120" s="62"/>
      <c r="D120" s="81"/>
      <c r="F120" s="19">
        <f>SUM(F115:F119)</f>
        <v>7675</v>
      </c>
      <c r="G120" s="19"/>
      <c r="H120" s="19">
        <f>SUM(H115:H119)</f>
        <v>9200</v>
      </c>
      <c r="I120" s="19"/>
      <c r="J120" s="19">
        <f>SUM(J115:J119)</f>
        <v>9200</v>
      </c>
      <c r="K120" s="19"/>
      <c r="L120" s="43">
        <f>SUM(L115:L119)</f>
        <v>26075</v>
      </c>
      <c r="M120" s="19"/>
      <c r="N120" s="43">
        <f>SUM(N115:N119)</f>
        <v>9200</v>
      </c>
      <c r="O120" s="43"/>
      <c r="P120" s="43">
        <f>SUM(P115:P119)</f>
        <v>9200</v>
      </c>
      <c r="R120" s="18">
        <f>SUM(R115:R119)</f>
        <v>44475</v>
      </c>
    </row>
    <row r="121" spans="2:18" ht="13.5" thickBot="1" x14ac:dyDescent="0.25">
      <c r="B121" s="16"/>
      <c r="F121" s="19"/>
      <c r="G121" s="19"/>
      <c r="H121" s="19"/>
      <c r="I121" s="19"/>
      <c r="J121" s="19"/>
      <c r="K121" s="19"/>
      <c r="L121" s="43"/>
      <c r="M121" s="19"/>
      <c r="N121" s="43"/>
      <c r="O121" s="43"/>
      <c r="P121" s="43"/>
    </row>
    <row r="122" spans="2:18" ht="13.5" thickBot="1" x14ac:dyDescent="0.25">
      <c r="B122" s="48" t="s">
        <v>153</v>
      </c>
      <c r="F122" s="19">
        <f>F13+F21+F32+F42+F53+F64+F77+F91+F99+F106+F112+F120</f>
        <v>296070</v>
      </c>
      <c r="G122" s="19"/>
      <c r="H122" s="19">
        <f t="shared" ref="H122:R122" si="33">H13+H21+H32+H42+H53+H64+H77+H91+H99+H106+H112+H120</f>
        <v>354310</v>
      </c>
      <c r="I122" s="19"/>
      <c r="J122" s="19">
        <f t="shared" si="33"/>
        <v>354310</v>
      </c>
      <c r="K122" s="19"/>
      <c r="L122" s="43">
        <f t="shared" si="33"/>
        <v>1004690</v>
      </c>
      <c r="M122" s="19">
        <f t="shared" si="33"/>
        <v>0</v>
      </c>
      <c r="N122" s="19">
        <f t="shared" si="33"/>
        <v>354310</v>
      </c>
      <c r="O122" s="19">
        <f t="shared" si="33"/>
        <v>0</v>
      </c>
      <c r="P122" s="19">
        <f t="shared" si="33"/>
        <v>354310</v>
      </c>
      <c r="Q122" s="19"/>
      <c r="R122" s="70">
        <f t="shared" si="33"/>
        <v>1713310</v>
      </c>
    </row>
    <row r="123" spans="2:18" x14ac:dyDescent="0.2">
      <c r="B123" s="48" t="s">
        <v>72</v>
      </c>
      <c r="D123" s="60">
        <f>SUM(D8:D122)</f>
        <v>193</v>
      </c>
      <c r="F123" s="19"/>
      <c r="G123" s="19"/>
      <c r="H123" s="19"/>
      <c r="I123" s="19"/>
      <c r="J123" s="19"/>
      <c r="K123" s="19"/>
      <c r="L123" s="43"/>
      <c r="M123" s="19"/>
      <c r="N123" s="43"/>
      <c r="O123" s="43"/>
      <c r="P123" s="43"/>
    </row>
    <row r="124" spans="2:18" x14ac:dyDescent="0.2">
      <c r="F124" s="19"/>
      <c r="G124" s="19"/>
      <c r="H124" s="19"/>
      <c r="I124" s="19"/>
      <c r="J124" s="19"/>
      <c r="K124" s="19"/>
      <c r="L124" s="43"/>
      <c r="M124" s="19"/>
      <c r="N124" s="43"/>
      <c r="O124" s="43"/>
      <c r="P124" s="43"/>
    </row>
    <row r="125" spans="2:18" x14ac:dyDescent="0.2">
      <c r="F125" s="19"/>
      <c r="G125" s="19"/>
      <c r="H125" s="19"/>
      <c r="I125" s="19"/>
      <c r="J125" s="19"/>
      <c r="K125" s="19"/>
      <c r="L125" s="43"/>
      <c r="M125" s="19"/>
      <c r="N125" s="43"/>
      <c r="O125" s="43"/>
      <c r="P125" s="43"/>
    </row>
    <row r="126" spans="2:18" x14ac:dyDescent="0.2">
      <c r="F126" s="19"/>
      <c r="G126" s="19"/>
      <c r="H126" s="19"/>
      <c r="I126" s="19"/>
      <c r="J126" s="19"/>
      <c r="K126" s="19"/>
      <c r="L126" s="43"/>
      <c r="M126" s="19"/>
      <c r="N126" s="43"/>
      <c r="O126" s="43"/>
      <c r="P126" s="43"/>
    </row>
    <row r="127" spans="2:18" x14ac:dyDescent="0.2">
      <c r="F127" s="19"/>
      <c r="G127" s="19"/>
      <c r="H127" s="19"/>
      <c r="I127" s="19"/>
      <c r="J127" s="19"/>
      <c r="K127" s="19"/>
      <c r="L127" s="43"/>
      <c r="M127" s="19"/>
      <c r="N127" s="43"/>
      <c r="O127" s="43"/>
      <c r="P127" s="43"/>
    </row>
    <row r="128" spans="2:18" x14ac:dyDescent="0.2">
      <c r="F128" s="19"/>
      <c r="G128" s="19"/>
      <c r="H128" s="19"/>
      <c r="I128" s="19"/>
      <c r="J128" s="19"/>
      <c r="K128" s="19"/>
      <c r="L128" s="43"/>
      <c r="M128" s="19"/>
      <c r="N128" s="43"/>
      <c r="O128" s="43"/>
      <c r="P128" s="43"/>
    </row>
    <row r="129" spans="6:16" x14ac:dyDescent="0.2">
      <c r="F129" s="19"/>
      <c r="G129" s="19"/>
      <c r="H129" s="19"/>
      <c r="I129" s="19"/>
      <c r="J129" s="19"/>
      <c r="K129" s="19"/>
      <c r="L129" s="43"/>
      <c r="M129" s="19"/>
      <c r="N129" s="43"/>
      <c r="O129" s="43"/>
      <c r="P129" s="43"/>
    </row>
    <row r="130" spans="6:16" x14ac:dyDescent="0.2">
      <c r="F130" s="19"/>
      <c r="G130" s="19"/>
      <c r="H130" s="19"/>
      <c r="I130" s="19"/>
      <c r="J130" s="19"/>
      <c r="K130" s="19"/>
      <c r="L130" s="43"/>
      <c r="M130" s="19"/>
      <c r="N130" s="43"/>
      <c r="O130" s="43"/>
      <c r="P130" s="43"/>
    </row>
    <row r="131" spans="6:16" x14ac:dyDescent="0.2">
      <c r="F131" s="19"/>
      <c r="G131" s="19"/>
      <c r="H131" s="19"/>
      <c r="I131" s="19"/>
      <c r="J131" s="19"/>
      <c r="K131" s="19"/>
      <c r="L131" s="43"/>
      <c r="M131" s="19"/>
      <c r="N131" s="43"/>
      <c r="O131" s="43"/>
      <c r="P131" s="43"/>
    </row>
    <row r="132" spans="6:16" x14ac:dyDescent="0.2">
      <c r="F132" s="19"/>
      <c r="G132" s="19"/>
      <c r="H132" s="19"/>
      <c r="I132" s="19"/>
      <c r="J132" s="19"/>
      <c r="K132" s="19"/>
      <c r="L132" s="43"/>
      <c r="M132" s="19"/>
      <c r="N132" s="43"/>
      <c r="O132" s="43"/>
      <c r="P132" s="43"/>
    </row>
    <row r="133" spans="6:16" x14ac:dyDescent="0.2">
      <c r="F133" s="19"/>
      <c r="G133" s="19"/>
      <c r="H133" s="19"/>
      <c r="I133" s="19"/>
      <c r="J133" s="19"/>
      <c r="K133" s="19"/>
      <c r="L133" s="43"/>
      <c r="M133" s="19"/>
      <c r="N133" s="43"/>
      <c r="O133" s="43"/>
      <c r="P133" s="43"/>
    </row>
    <row r="134" spans="6:16" x14ac:dyDescent="0.2">
      <c r="F134" s="19"/>
      <c r="G134" s="19"/>
      <c r="H134" s="19"/>
      <c r="I134" s="19"/>
      <c r="J134" s="19"/>
      <c r="K134" s="19"/>
      <c r="L134" s="43"/>
      <c r="M134" s="19"/>
      <c r="N134" s="43"/>
      <c r="O134" s="43"/>
      <c r="P134" s="43"/>
    </row>
    <row r="135" spans="6:16" x14ac:dyDescent="0.2">
      <c r="F135" s="19"/>
      <c r="G135" s="19"/>
      <c r="H135" s="19"/>
      <c r="I135" s="19"/>
      <c r="J135" s="19"/>
      <c r="K135" s="19"/>
      <c r="L135" s="43"/>
      <c r="M135" s="19"/>
      <c r="N135" s="43"/>
      <c r="O135" s="43"/>
      <c r="P135" s="43"/>
    </row>
    <row r="136" spans="6:16" x14ac:dyDescent="0.2">
      <c r="F136" s="19"/>
      <c r="G136" s="19"/>
      <c r="H136" s="19"/>
      <c r="I136" s="19"/>
      <c r="J136" s="19"/>
      <c r="K136" s="19"/>
      <c r="L136" s="43"/>
      <c r="M136" s="19"/>
      <c r="N136" s="43"/>
      <c r="O136" s="43"/>
      <c r="P136" s="43"/>
    </row>
    <row r="137" spans="6:16" x14ac:dyDescent="0.2">
      <c r="F137" s="19"/>
      <c r="G137" s="19"/>
      <c r="H137" s="19"/>
      <c r="I137" s="19"/>
      <c r="J137" s="19"/>
      <c r="K137" s="19"/>
      <c r="L137" s="43"/>
      <c r="M137" s="19"/>
      <c r="N137" s="43"/>
      <c r="O137" s="43"/>
      <c r="P137" s="43"/>
    </row>
    <row r="138" spans="6:16" x14ac:dyDescent="0.2">
      <c r="F138" s="19"/>
      <c r="G138" s="19"/>
      <c r="H138" s="19"/>
      <c r="I138" s="19"/>
      <c r="J138" s="19"/>
      <c r="K138" s="19"/>
      <c r="L138" s="43"/>
      <c r="M138" s="19"/>
      <c r="N138" s="43"/>
      <c r="O138" s="43"/>
      <c r="P138" s="43"/>
    </row>
    <row r="139" spans="6:16" x14ac:dyDescent="0.2">
      <c r="F139" s="19"/>
      <c r="G139" s="19"/>
      <c r="H139" s="19"/>
      <c r="I139" s="19"/>
      <c r="J139" s="19"/>
      <c r="K139" s="19"/>
      <c r="L139" s="43"/>
      <c r="M139" s="19"/>
      <c r="N139" s="43"/>
      <c r="O139" s="43"/>
      <c r="P139" s="43"/>
    </row>
    <row r="140" spans="6:16" x14ac:dyDescent="0.2">
      <c r="F140" s="19"/>
      <c r="G140" s="19"/>
      <c r="H140" s="19"/>
      <c r="I140" s="19"/>
      <c r="J140" s="19"/>
      <c r="K140" s="19"/>
      <c r="L140" s="43"/>
      <c r="M140" s="19"/>
      <c r="N140" s="43"/>
      <c r="O140" s="43"/>
      <c r="P140" s="43"/>
    </row>
    <row r="141" spans="6:16" x14ac:dyDescent="0.2">
      <c r="F141" s="19"/>
      <c r="G141" s="19"/>
      <c r="H141" s="19"/>
      <c r="I141" s="19"/>
      <c r="J141" s="19"/>
      <c r="K141" s="19"/>
      <c r="L141" s="43"/>
      <c r="M141" s="19"/>
      <c r="N141" s="43"/>
      <c r="O141" s="43"/>
      <c r="P141" s="43"/>
    </row>
    <row r="142" spans="6:16" x14ac:dyDescent="0.2">
      <c r="F142" s="19"/>
      <c r="G142" s="19"/>
      <c r="H142" s="19"/>
      <c r="I142" s="19"/>
      <c r="J142" s="19"/>
      <c r="K142" s="19"/>
      <c r="L142" s="43"/>
      <c r="M142" s="19"/>
      <c r="N142" s="43"/>
      <c r="O142" s="43"/>
      <c r="P142" s="43"/>
    </row>
    <row r="143" spans="6:16" x14ac:dyDescent="0.2">
      <c r="F143" s="19"/>
      <c r="G143" s="19"/>
      <c r="H143" s="19"/>
      <c r="I143" s="19"/>
      <c r="J143" s="19"/>
      <c r="K143" s="19"/>
      <c r="L143" s="43"/>
      <c r="M143" s="19"/>
      <c r="N143" s="43"/>
      <c r="O143" s="43"/>
      <c r="P143" s="43"/>
    </row>
    <row r="144" spans="6:16" x14ac:dyDescent="0.2">
      <c r="F144" s="19"/>
      <c r="G144" s="19"/>
      <c r="H144" s="19"/>
      <c r="I144" s="19"/>
      <c r="J144" s="19"/>
      <c r="K144" s="19"/>
      <c r="L144" s="43"/>
      <c r="M144" s="19"/>
      <c r="N144" s="43"/>
      <c r="O144" s="43"/>
      <c r="P144" s="43"/>
    </row>
    <row r="145" spans="6:16" x14ac:dyDescent="0.2">
      <c r="F145" s="19"/>
      <c r="G145" s="19"/>
      <c r="H145" s="19"/>
      <c r="I145" s="19"/>
      <c r="J145" s="19"/>
      <c r="K145" s="19"/>
      <c r="L145" s="43"/>
      <c r="M145" s="19"/>
      <c r="N145" s="43"/>
      <c r="O145" s="43"/>
      <c r="P145" s="43"/>
    </row>
    <row r="146" spans="6:16" x14ac:dyDescent="0.2">
      <c r="F146" s="19"/>
      <c r="G146" s="19"/>
      <c r="H146" s="19"/>
      <c r="I146" s="19"/>
      <c r="J146" s="19"/>
      <c r="K146" s="19"/>
      <c r="L146" s="43"/>
      <c r="M146" s="19"/>
      <c r="N146" s="43"/>
      <c r="O146" s="43"/>
      <c r="P146" s="43"/>
    </row>
    <row r="147" spans="6:16" x14ac:dyDescent="0.2">
      <c r="F147" s="19"/>
      <c r="G147" s="19"/>
      <c r="H147" s="19"/>
      <c r="I147" s="19"/>
      <c r="J147" s="19"/>
      <c r="K147" s="19"/>
      <c r="L147" s="43"/>
      <c r="M147" s="19"/>
      <c r="N147" s="43"/>
      <c r="O147" s="43"/>
      <c r="P147" s="43"/>
    </row>
    <row r="148" spans="6:16" x14ac:dyDescent="0.2">
      <c r="F148" s="19"/>
      <c r="G148" s="19"/>
      <c r="H148" s="19"/>
      <c r="I148" s="19"/>
      <c r="J148" s="19"/>
      <c r="K148" s="19"/>
      <c r="L148" s="43"/>
      <c r="M148" s="19"/>
      <c r="N148" s="43"/>
      <c r="O148" s="43"/>
      <c r="P148" s="43"/>
    </row>
    <row r="149" spans="6:16" x14ac:dyDescent="0.2">
      <c r="F149" s="19"/>
      <c r="G149" s="19"/>
      <c r="H149" s="19"/>
      <c r="I149" s="19"/>
      <c r="J149" s="19"/>
      <c r="K149" s="19"/>
      <c r="L149" s="43"/>
      <c r="M149" s="19"/>
      <c r="N149" s="43"/>
      <c r="O149" s="43"/>
      <c r="P149" s="43"/>
    </row>
    <row r="150" spans="6:16" x14ac:dyDescent="0.2">
      <c r="F150" s="19"/>
      <c r="G150" s="19"/>
      <c r="H150" s="19"/>
      <c r="I150" s="19"/>
      <c r="J150" s="19"/>
      <c r="K150" s="19"/>
      <c r="L150" s="43"/>
      <c r="M150" s="19"/>
      <c r="N150" s="43"/>
      <c r="O150" s="43"/>
      <c r="P150" s="43"/>
    </row>
    <row r="151" spans="6:16" x14ac:dyDescent="0.2">
      <c r="F151" s="19"/>
      <c r="G151" s="19"/>
      <c r="H151" s="19"/>
      <c r="I151" s="19"/>
      <c r="J151" s="19"/>
      <c r="K151" s="19"/>
      <c r="L151" s="43"/>
      <c r="M151" s="19"/>
      <c r="N151" s="43"/>
      <c r="O151" s="43"/>
      <c r="P151" s="43"/>
    </row>
    <row r="152" spans="6:16" x14ac:dyDescent="0.2">
      <c r="F152" s="19"/>
      <c r="G152" s="19"/>
      <c r="H152" s="19"/>
      <c r="I152" s="19"/>
      <c r="J152" s="19"/>
      <c r="K152" s="19"/>
      <c r="L152" s="43"/>
      <c r="M152" s="19"/>
      <c r="N152" s="43"/>
      <c r="O152" s="43"/>
      <c r="P152" s="43"/>
    </row>
    <row r="153" spans="6:16" x14ac:dyDescent="0.2">
      <c r="F153" s="19"/>
      <c r="G153" s="19"/>
      <c r="H153" s="19"/>
      <c r="I153" s="19"/>
      <c r="J153" s="19"/>
      <c r="K153" s="19"/>
      <c r="L153" s="43"/>
      <c r="M153" s="19"/>
      <c r="N153" s="43"/>
      <c r="O153" s="43"/>
      <c r="P153" s="43"/>
    </row>
    <row r="154" spans="6:16" x14ac:dyDescent="0.2">
      <c r="F154" s="19"/>
      <c r="G154" s="19"/>
      <c r="H154" s="19"/>
      <c r="I154" s="19"/>
      <c r="J154" s="19"/>
      <c r="K154" s="19"/>
      <c r="L154" s="43"/>
      <c r="M154" s="19"/>
      <c r="N154" s="43"/>
      <c r="O154" s="43"/>
      <c r="P154" s="43"/>
    </row>
    <row r="155" spans="6:16" x14ac:dyDescent="0.2">
      <c r="F155" s="19"/>
      <c r="G155" s="19"/>
      <c r="H155" s="19"/>
      <c r="I155" s="19"/>
      <c r="J155" s="19"/>
      <c r="K155" s="19"/>
      <c r="L155" s="43"/>
      <c r="M155" s="19"/>
      <c r="N155" s="43"/>
      <c r="O155" s="43"/>
      <c r="P155" s="43"/>
    </row>
    <row r="156" spans="6:16" x14ac:dyDescent="0.2">
      <c r="F156" s="19"/>
      <c r="G156" s="19"/>
      <c r="H156" s="19"/>
      <c r="I156" s="19"/>
      <c r="J156" s="19"/>
      <c r="K156" s="19"/>
      <c r="L156" s="43"/>
      <c r="M156" s="19"/>
      <c r="N156" s="43"/>
      <c r="O156" s="43"/>
      <c r="P156" s="43"/>
    </row>
    <row r="157" spans="6:16" x14ac:dyDescent="0.2">
      <c r="F157" s="19"/>
      <c r="G157" s="19"/>
      <c r="H157" s="19"/>
      <c r="I157" s="19"/>
      <c r="J157" s="19"/>
      <c r="K157" s="19"/>
      <c r="L157" s="43"/>
      <c r="M157" s="19"/>
      <c r="N157" s="43"/>
      <c r="O157" s="43"/>
      <c r="P157" s="43"/>
    </row>
    <row r="158" spans="6:16" x14ac:dyDescent="0.2">
      <c r="F158" s="19"/>
      <c r="G158" s="19"/>
      <c r="H158" s="19"/>
      <c r="I158" s="19"/>
      <c r="J158" s="19"/>
      <c r="K158" s="19"/>
      <c r="L158" s="43"/>
      <c r="M158" s="19"/>
      <c r="N158" s="43"/>
      <c r="O158" s="43"/>
      <c r="P158" s="43"/>
    </row>
    <row r="159" spans="6:16" x14ac:dyDescent="0.2">
      <c r="F159" s="19"/>
      <c r="G159" s="19"/>
      <c r="H159" s="19"/>
      <c r="I159" s="19"/>
      <c r="J159" s="19"/>
      <c r="K159" s="19"/>
      <c r="L159" s="43"/>
      <c r="M159" s="19"/>
      <c r="N159" s="43"/>
      <c r="O159" s="43"/>
      <c r="P159" s="43"/>
    </row>
    <row r="160" spans="6:16" x14ac:dyDescent="0.2">
      <c r="F160" s="19"/>
      <c r="G160" s="19"/>
      <c r="H160" s="19"/>
      <c r="I160" s="19"/>
      <c r="J160" s="19"/>
      <c r="K160" s="19"/>
      <c r="L160" s="43"/>
      <c r="M160" s="19"/>
      <c r="N160" s="43"/>
      <c r="O160" s="43"/>
      <c r="P160" s="43"/>
    </row>
    <row r="161" spans="6:16" x14ac:dyDescent="0.2">
      <c r="F161" s="19"/>
      <c r="G161" s="19"/>
      <c r="H161" s="19"/>
      <c r="I161" s="19"/>
      <c r="J161" s="19"/>
      <c r="K161" s="19"/>
      <c r="L161" s="43"/>
      <c r="M161" s="19"/>
      <c r="N161" s="43"/>
      <c r="O161" s="43"/>
      <c r="P161" s="43"/>
    </row>
    <row r="162" spans="6:16" x14ac:dyDescent="0.2">
      <c r="F162" s="19"/>
      <c r="G162" s="19"/>
      <c r="H162" s="19"/>
      <c r="I162" s="19"/>
      <c r="J162" s="19"/>
      <c r="K162" s="19"/>
      <c r="L162" s="43"/>
      <c r="M162" s="19"/>
      <c r="N162" s="43"/>
      <c r="O162" s="43"/>
      <c r="P162" s="43"/>
    </row>
    <row r="163" spans="6:16" x14ac:dyDescent="0.2">
      <c r="F163" s="19"/>
      <c r="G163" s="19"/>
      <c r="H163" s="19"/>
      <c r="I163" s="19"/>
      <c r="J163" s="19"/>
      <c r="K163" s="19"/>
      <c r="L163" s="43"/>
      <c r="M163" s="19"/>
      <c r="N163" s="43"/>
      <c r="O163" s="43"/>
      <c r="P163" s="43"/>
    </row>
    <row r="164" spans="6:16" x14ac:dyDescent="0.2">
      <c r="F164" s="19"/>
      <c r="G164" s="19"/>
      <c r="H164" s="19"/>
      <c r="I164" s="19"/>
      <c r="J164" s="19"/>
      <c r="K164" s="19"/>
      <c r="L164" s="43"/>
      <c r="M164" s="19"/>
      <c r="N164" s="43"/>
      <c r="O164" s="43"/>
      <c r="P164" s="43"/>
    </row>
    <row r="165" spans="6:16" x14ac:dyDescent="0.2">
      <c r="F165" s="19"/>
      <c r="G165" s="19"/>
      <c r="H165" s="19"/>
      <c r="I165" s="19"/>
      <c r="J165" s="19"/>
      <c r="K165" s="19"/>
      <c r="L165" s="43"/>
      <c r="M165" s="19"/>
      <c r="N165" s="43"/>
      <c r="O165" s="43"/>
      <c r="P165" s="43"/>
    </row>
    <row r="166" spans="6:16" x14ac:dyDescent="0.2">
      <c r="F166" s="19"/>
      <c r="G166" s="19"/>
      <c r="H166" s="19"/>
      <c r="I166" s="19"/>
      <c r="J166" s="19"/>
      <c r="K166" s="19"/>
      <c r="L166" s="43"/>
      <c r="M166" s="19"/>
      <c r="N166" s="43"/>
      <c r="O166" s="43"/>
      <c r="P166" s="43"/>
    </row>
    <row r="167" spans="6:16" x14ac:dyDescent="0.2">
      <c r="F167" s="19"/>
      <c r="G167" s="19"/>
      <c r="H167" s="19"/>
      <c r="I167" s="19"/>
      <c r="J167" s="19"/>
      <c r="K167" s="19"/>
      <c r="L167" s="43"/>
      <c r="M167" s="19"/>
      <c r="N167" s="43"/>
      <c r="O167" s="43"/>
      <c r="P167" s="43"/>
    </row>
    <row r="168" spans="6:16" x14ac:dyDescent="0.2">
      <c r="F168" s="19"/>
      <c r="G168" s="19"/>
      <c r="H168" s="19"/>
      <c r="I168" s="19"/>
      <c r="J168" s="19"/>
      <c r="K168" s="19"/>
      <c r="L168" s="43"/>
      <c r="M168" s="19"/>
      <c r="N168" s="43"/>
      <c r="O168" s="43"/>
      <c r="P168" s="43"/>
    </row>
    <row r="169" spans="6:16" x14ac:dyDescent="0.2">
      <c r="F169" s="19"/>
      <c r="G169" s="19"/>
      <c r="H169" s="19"/>
      <c r="I169" s="19"/>
      <c r="J169" s="19"/>
      <c r="K169" s="19"/>
      <c r="L169" s="43"/>
      <c r="M169" s="19"/>
      <c r="N169" s="43"/>
      <c r="O169" s="43"/>
      <c r="P169" s="43"/>
    </row>
    <row r="170" spans="6:16" x14ac:dyDescent="0.2">
      <c r="F170" s="19"/>
      <c r="G170" s="19"/>
      <c r="H170" s="19"/>
      <c r="I170" s="19"/>
      <c r="J170" s="19"/>
      <c r="K170" s="19"/>
      <c r="L170" s="43"/>
      <c r="M170" s="19"/>
      <c r="N170" s="43"/>
      <c r="O170" s="43"/>
      <c r="P170" s="43"/>
    </row>
    <row r="171" spans="6:16" x14ac:dyDescent="0.2">
      <c r="F171" s="19"/>
      <c r="G171" s="19"/>
      <c r="H171" s="19"/>
      <c r="I171" s="19"/>
      <c r="J171" s="19"/>
      <c r="K171" s="19"/>
      <c r="L171" s="43"/>
      <c r="M171" s="19"/>
      <c r="N171" s="43"/>
      <c r="O171" s="43"/>
      <c r="P171" s="43"/>
    </row>
    <row r="172" spans="6:16" x14ac:dyDescent="0.2">
      <c r="F172" s="19"/>
      <c r="G172" s="19"/>
      <c r="H172" s="19"/>
      <c r="I172" s="19"/>
      <c r="J172" s="19"/>
      <c r="K172" s="19"/>
      <c r="L172" s="43"/>
      <c r="M172" s="19"/>
      <c r="N172" s="43"/>
      <c r="O172" s="43"/>
      <c r="P172" s="43"/>
    </row>
    <row r="173" spans="6:16" x14ac:dyDescent="0.2">
      <c r="F173" s="19"/>
      <c r="G173" s="19"/>
      <c r="H173" s="19"/>
      <c r="I173" s="19"/>
      <c r="J173" s="19"/>
      <c r="K173" s="19"/>
      <c r="L173" s="43"/>
      <c r="M173" s="19"/>
      <c r="N173" s="43"/>
      <c r="O173" s="43"/>
      <c r="P173" s="43"/>
    </row>
    <row r="174" spans="6:16" x14ac:dyDescent="0.2">
      <c r="F174" s="19"/>
      <c r="G174" s="19"/>
      <c r="H174" s="19"/>
      <c r="I174" s="19"/>
      <c r="J174" s="19"/>
      <c r="K174" s="19"/>
      <c r="L174" s="43"/>
      <c r="M174" s="19"/>
      <c r="N174" s="43"/>
      <c r="O174" s="43"/>
      <c r="P174" s="43"/>
    </row>
    <row r="175" spans="6:16" x14ac:dyDescent="0.2">
      <c r="F175" s="19"/>
      <c r="G175" s="19"/>
      <c r="H175" s="19"/>
      <c r="I175" s="19"/>
      <c r="J175" s="19"/>
      <c r="K175" s="19"/>
      <c r="L175" s="43"/>
      <c r="M175" s="19"/>
      <c r="N175" s="43"/>
      <c r="O175" s="43"/>
      <c r="P175" s="43"/>
    </row>
    <row r="176" spans="6:16" x14ac:dyDescent="0.2">
      <c r="F176" s="19"/>
      <c r="G176" s="19"/>
      <c r="H176" s="19"/>
      <c r="I176" s="19"/>
      <c r="J176" s="19"/>
      <c r="K176" s="19"/>
      <c r="L176" s="43"/>
      <c r="M176" s="19"/>
      <c r="N176" s="43"/>
      <c r="O176" s="43"/>
      <c r="P176" s="43"/>
    </row>
    <row r="177" spans="6:16" x14ac:dyDescent="0.2">
      <c r="F177" s="19"/>
      <c r="G177" s="19"/>
      <c r="H177" s="19"/>
      <c r="I177" s="19"/>
      <c r="J177" s="19"/>
      <c r="K177" s="19"/>
      <c r="L177" s="43"/>
      <c r="M177" s="19"/>
      <c r="N177" s="43"/>
      <c r="O177" s="43"/>
      <c r="P177" s="43"/>
    </row>
    <row r="178" spans="6:16" x14ac:dyDescent="0.2">
      <c r="F178" s="19"/>
      <c r="G178" s="19"/>
      <c r="H178" s="19"/>
      <c r="I178" s="19"/>
      <c r="J178" s="19"/>
      <c r="K178" s="19"/>
      <c r="L178" s="43"/>
      <c r="M178" s="19"/>
      <c r="N178" s="43"/>
      <c r="O178" s="43"/>
      <c r="P178" s="43"/>
    </row>
    <row r="179" spans="6:16" x14ac:dyDescent="0.2">
      <c r="F179" s="19"/>
      <c r="G179" s="19"/>
      <c r="H179" s="19"/>
      <c r="I179" s="19"/>
      <c r="J179" s="19"/>
      <c r="K179" s="19"/>
      <c r="L179" s="43"/>
      <c r="M179" s="19"/>
      <c r="N179" s="43"/>
      <c r="O179" s="43"/>
      <c r="P179" s="43"/>
    </row>
    <row r="180" spans="6:16" x14ac:dyDescent="0.2">
      <c r="F180" s="19"/>
      <c r="G180" s="19"/>
      <c r="H180" s="19"/>
      <c r="I180" s="19"/>
      <c r="J180" s="19"/>
      <c r="K180" s="19"/>
      <c r="L180" s="43"/>
      <c r="M180" s="19"/>
      <c r="N180" s="43"/>
      <c r="O180" s="43"/>
      <c r="P180" s="43"/>
    </row>
    <row r="181" spans="6:16" x14ac:dyDescent="0.2">
      <c r="F181" s="19"/>
      <c r="G181" s="19"/>
      <c r="H181" s="19"/>
      <c r="I181" s="19"/>
      <c r="J181" s="19"/>
      <c r="K181" s="19"/>
      <c r="L181" s="43"/>
      <c r="M181" s="19"/>
      <c r="N181" s="43"/>
      <c r="O181" s="43"/>
      <c r="P181" s="43"/>
    </row>
    <row r="182" spans="6:16" x14ac:dyDescent="0.2">
      <c r="F182" s="19"/>
      <c r="G182" s="19"/>
      <c r="H182" s="19"/>
      <c r="I182" s="19"/>
      <c r="J182" s="19"/>
      <c r="K182" s="19"/>
      <c r="L182" s="43"/>
      <c r="M182" s="19"/>
      <c r="N182" s="43"/>
      <c r="O182" s="43"/>
      <c r="P182" s="43"/>
    </row>
    <row r="183" spans="6:16" x14ac:dyDescent="0.2">
      <c r="F183" s="19"/>
      <c r="G183" s="19"/>
      <c r="H183" s="19"/>
      <c r="I183" s="19"/>
      <c r="J183" s="19"/>
      <c r="K183" s="19"/>
      <c r="L183" s="43"/>
      <c r="M183" s="19"/>
      <c r="N183" s="43"/>
      <c r="O183" s="43"/>
      <c r="P183" s="43"/>
    </row>
    <row r="184" spans="6:16" x14ac:dyDescent="0.2">
      <c r="F184" s="19"/>
      <c r="G184" s="19"/>
      <c r="H184" s="19"/>
      <c r="I184" s="19"/>
      <c r="J184" s="19"/>
      <c r="K184" s="19"/>
      <c r="L184" s="43"/>
      <c r="M184" s="19"/>
      <c r="N184" s="43"/>
      <c r="O184" s="43"/>
      <c r="P184" s="43"/>
    </row>
    <row r="185" spans="6:16" x14ac:dyDescent="0.2">
      <c r="F185" s="19"/>
      <c r="G185" s="19"/>
      <c r="H185" s="19"/>
      <c r="I185" s="19"/>
      <c r="J185" s="19"/>
      <c r="K185" s="19"/>
      <c r="L185" s="43"/>
      <c r="M185" s="19"/>
      <c r="N185" s="43"/>
      <c r="O185" s="43"/>
      <c r="P185" s="43"/>
    </row>
    <row r="186" spans="6:16" x14ac:dyDescent="0.2">
      <c r="F186" s="19"/>
      <c r="G186" s="19"/>
      <c r="H186" s="19"/>
      <c r="I186" s="19"/>
      <c r="J186" s="19"/>
      <c r="K186" s="19"/>
      <c r="L186" s="43"/>
      <c r="M186" s="19"/>
      <c r="N186" s="43"/>
      <c r="O186" s="43"/>
      <c r="P186" s="43"/>
    </row>
    <row r="187" spans="6:16" x14ac:dyDescent="0.2">
      <c r="F187" s="19"/>
      <c r="G187" s="19"/>
      <c r="H187" s="19"/>
      <c r="I187" s="19"/>
      <c r="J187" s="19"/>
      <c r="K187" s="19"/>
      <c r="L187" s="43"/>
      <c r="M187" s="19"/>
      <c r="N187" s="43"/>
      <c r="O187" s="43"/>
      <c r="P187" s="43"/>
    </row>
    <row r="188" spans="6:16" x14ac:dyDescent="0.2">
      <c r="F188" s="19"/>
      <c r="G188" s="19"/>
      <c r="H188" s="19"/>
      <c r="I188" s="19"/>
      <c r="J188" s="19"/>
      <c r="K188" s="19"/>
      <c r="L188" s="43"/>
      <c r="M188" s="19"/>
      <c r="N188" s="43"/>
      <c r="O188" s="43"/>
      <c r="P188" s="43"/>
    </row>
    <row r="189" spans="6:16" x14ac:dyDescent="0.2">
      <c r="F189" s="19"/>
      <c r="G189" s="19"/>
      <c r="H189" s="19"/>
      <c r="I189" s="19"/>
      <c r="J189" s="19"/>
      <c r="K189" s="19"/>
      <c r="L189" s="43"/>
      <c r="M189" s="19"/>
      <c r="N189" s="43"/>
      <c r="O189" s="43"/>
      <c r="P189" s="43"/>
    </row>
    <row r="190" spans="6:16" x14ac:dyDescent="0.2">
      <c r="F190" s="19"/>
      <c r="G190" s="19"/>
      <c r="H190" s="19"/>
      <c r="I190" s="19"/>
      <c r="J190" s="19"/>
      <c r="K190" s="19"/>
      <c r="L190" s="43"/>
      <c r="M190" s="19"/>
      <c r="N190" s="43"/>
      <c r="O190" s="43"/>
      <c r="P190" s="43"/>
    </row>
    <row r="191" spans="6:16" x14ac:dyDescent="0.2">
      <c r="F191" s="19"/>
      <c r="G191" s="19"/>
      <c r="H191" s="19"/>
      <c r="I191" s="19"/>
      <c r="J191" s="19"/>
      <c r="K191" s="19"/>
      <c r="L191" s="43"/>
      <c r="M191" s="19"/>
      <c r="N191" s="43"/>
      <c r="O191" s="43"/>
      <c r="P191" s="43"/>
    </row>
    <row r="192" spans="6:16" x14ac:dyDescent="0.2">
      <c r="F192" s="19"/>
      <c r="G192" s="19"/>
      <c r="H192" s="19"/>
      <c r="I192" s="19"/>
      <c r="J192" s="19"/>
      <c r="K192" s="19"/>
      <c r="L192" s="43"/>
      <c r="M192" s="19"/>
      <c r="N192" s="43"/>
      <c r="O192" s="43"/>
      <c r="P192" s="43"/>
    </row>
    <row r="193" spans="6:16" x14ac:dyDescent="0.2">
      <c r="F193" s="19"/>
      <c r="G193" s="19"/>
      <c r="H193" s="19"/>
      <c r="I193" s="19"/>
      <c r="J193" s="19"/>
      <c r="K193" s="19"/>
      <c r="L193" s="43"/>
      <c r="M193" s="19"/>
      <c r="N193" s="43"/>
      <c r="O193" s="43"/>
      <c r="P193" s="43"/>
    </row>
    <row r="194" spans="6:16" x14ac:dyDescent="0.2">
      <c r="F194" s="19"/>
      <c r="G194" s="19"/>
      <c r="H194" s="19"/>
      <c r="I194" s="19"/>
      <c r="J194" s="19"/>
      <c r="K194" s="19"/>
      <c r="L194" s="43"/>
      <c r="M194" s="19"/>
      <c r="N194" s="43"/>
      <c r="O194" s="43"/>
      <c r="P194" s="43"/>
    </row>
    <row r="195" spans="6:16" x14ac:dyDescent="0.2">
      <c r="F195" s="19"/>
      <c r="G195" s="19"/>
      <c r="H195" s="19"/>
      <c r="I195" s="19"/>
      <c r="J195" s="19"/>
      <c r="K195" s="19"/>
      <c r="L195" s="43"/>
      <c r="M195" s="19"/>
      <c r="N195" s="43"/>
      <c r="O195" s="43"/>
      <c r="P195" s="43"/>
    </row>
    <row r="196" spans="6:16" x14ac:dyDescent="0.2">
      <c r="F196" s="19"/>
      <c r="G196" s="19"/>
      <c r="H196" s="19"/>
      <c r="I196" s="19"/>
      <c r="J196" s="19"/>
      <c r="K196" s="19"/>
      <c r="L196" s="43"/>
      <c r="M196" s="19"/>
      <c r="N196" s="43"/>
      <c r="O196" s="43"/>
      <c r="P196" s="43"/>
    </row>
    <row r="197" spans="6:16" x14ac:dyDescent="0.2">
      <c r="F197" s="19"/>
      <c r="G197" s="19"/>
      <c r="H197" s="19"/>
      <c r="I197" s="19"/>
      <c r="J197" s="19"/>
      <c r="K197" s="19"/>
      <c r="L197" s="43"/>
      <c r="M197" s="19"/>
      <c r="N197" s="43"/>
      <c r="O197" s="43"/>
      <c r="P197" s="43"/>
    </row>
    <row r="198" spans="6:16" x14ac:dyDescent="0.2">
      <c r="F198" s="19"/>
      <c r="G198" s="19"/>
      <c r="H198" s="19"/>
      <c r="I198" s="19"/>
      <c r="J198" s="19"/>
      <c r="K198" s="19"/>
      <c r="L198" s="43"/>
      <c r="M198" s="19"/>
      <c r="N198" s="43"/>
      <c r="O198" s="43"/>
      <c r="P198" s="43"/>
    </row>
    <row r="199" spans="6:16" x14ac:dyDescent="0.2">
      <c r="F199" s="19"/>
      <c r="G199" s="19"/>
      <c r="H199" s="19"/>
      <c r="I199" s="19"/>
      <c r="J199" s="19"/>
      <c r="K199" s="19"/>
      <c r="L199" s="43"/>
      <c r="M199" s="19"/>
      <c r="N199" s="43"/>
      <c r="O199" s="43"/>
      <c r="P199" s="43"/>
    </row>
    <row r="200" spans="6:16" x14ac:dyDescent="0.2">
      <c r="F200" s="19"/>
      <c r="G200" s="19"/>
      <c r="H200" s="19"/>
      <c r="I200" s="19"/>
      <c r="J200" s="19"/>
      <c r="K200" s="19"/>
      <c r="L200" s="43"/>
      <c r="M200" s="19"/>
      <c r="N200" s="43"/>
      <c r="O200" s="43"/>
      <c r="P200" s="43"/>
    </row>
    <row r="201" spans="6:16" x14ac:dyDescent="0.2">
      <c r="F201" s="19"/>
      <c r="G201" s="19"/>
      <c r="H201" s="19"/>
      <c r="I201" s="19"/>
      <c r="J201" s="19"/>
      <c r="K201" s="19"/>
      <c r="L201" s="43"/>
      <c r="M201" s="19"/>
      <c r="N201" s="43"/>
      <c r="O201" s="43"/>
      <c r="P201" s="43"/>
    </row>
    <row r="202" spans="6:16" x14ac:dyDescent="0.2">
      <c r="F202" s="19"/>
      <c r="G202" s="19"/>
      <c r="H202" s="19"/>
      <c r="I202" s="19"/>
      <c r="J202" s="19"/>
      <c r="K202" s="19"/>
      <c r="L202" s="43"/>
      <c r="M202" s="19"/>
      <c r="N202" s="43"/>
      <c r="O202" s="43"/>
      <c r="P202" s="43"/>
    </row>
    <row r="203" spans="6:16" x14ac:dyDescent="0.2">
      <c r="F203" s="19"/>
      <c r="G203" s="19"/>
      <c r="H203" s="19"/>
      <c r="I203" s="19"/>
      <c r="J203" s="19"/>
      <c r="K203" s="19"/>
      <c r="L203" s="43"/>
      <c r="M203" s="19"/>
      <c r="N203" s="43"/>
      <c r="O203" s="43"/>
      <c r="P203" s="43"/>
    </row>
    <row r="204" spans="6:16" x14ac:dyDescent="0.2">
      <c r="F204" s="19"/>
      <c r="G204" s="19"/>
      <c r="H204" s="19"/>
      <c r="I204" s="19"/>
      <c r="J204" s="19"/>
      <c r="K204" s="19"/>
      <c r="L204" s="43"/>
      <c r="M204" s="19"/>
      <c r="N204" s="43"/>
      <c r="O204" s="43"/>
      <c r="P204" s="43"/>
    </row>
    <row r="205" spans="6:16" x14ac:dyDescent="0.2">
      <c r="F205" s="19"/>
      <c r="G205" s="19"/>
      <c r="H205" s="19"/>
      <c r="I205" s="19"/>
      <c r="J205" s="19"/>
      <c r="K205" s="19"/>
      <c r="L205" s="43"/>
      <c r="M205" s="19"/>
      <c r="N205" s="43"/>
      <c r="O205" s="43"/>
      <c r="P205" s="43"/>
    </row>
    <row r="206" spans="6:16" x14ac:dyDescent="0.2">
      <c r="F206" s="19"/>
      <c r="G206" s="19"/>
      <c r="H206" s="19"/>
      <c r="I206" s="19"/>
      <c r="J206" s="19"/>
      <c r="K206" s="19"/>
      <c r="L206" s="43"/>
      <c r="M206" s="19"/>
      <c r="N206" s="43"/>
      <c r="O206" s="43"/>
      <c r="P206" s="43"/>
    </row>
    <row r="207" spans="6:16" x14ac:dyDescent="0.2">
      <c r="F207" s="19"/>
      <c r="G207" s="19"/>
      <c r="H207" s="19"/>
      <c r="I207" s="19"/>
      <c r="J207" s="19"/>
      <c r="K207" s="19"/>
      <c r="L207" s="43"/>
      <c r="M207" s="19"/>
      <c r="N207" s="43"/>
      <c r="O207" s="43"/>
      <c r="P207" s="43"/>
    </row>
    <row r="208" spans="6:16" x14ac:dyDescent="0.2">
      <c r="F208" s="19"/>
      <c r="G208" s="19"/>
      <c r="H208" s="19"/>
      <c r="I208" s="19"/>
      <c r="J208" s="19"/>
      <c r="K208" s="19"/>
      <c r="L208" s="43"/>
      <c r="M208" s="19"/>
      <c r="N208" s="43"/>
      <c r="O208" s="43"/>
      <c r="P208" s="43"/>
    </row>
    <row r="209" spans="2:16" x14ac:dyDescent="0.2">
      <c r="F209" s="19"/>
      <c r="G209" s="19"/>
      <c r="H209" s="19"/>
      <c r="I209" s="19"/>
      <c r="J209" s="19"/>
      <c r="K209" s="19"/>
      <c r="L209" s="43"/>
      <c r="M209" s="19"/>
      <c r="N209" s="43"/>
      <c r="O209" s="43"/>
      <c r="P209" s="43"/>
    </row>
    <row r="217" spans="2:16" ht="25.5" x14ac:dyDescent="0.2">
      <c r="B217" s="33" t="s">
        <v>154</v>
      </c>
    </row>
  </sheetData>
  <mergeCells count="14">
    <mergeCell ref="D56:D63"/>
    <mergeCell ref="F4:R4"/>
    <mergeCell ref="F5:L5"/>
    <mergeCell ref="D115:D119"/>
    <mergeCell ref="D9:D12"/>
    <mergeCell ref="D16:D20"/>
    <mergeCell ref="D24:D31"/>
    <mergeCell ref="D35:D41"/>
    <mergeCell ref="D45:D52"/>
    <mergeCell ref="D67:D76"/>
    <mergeCell ref="D80:D90"/>
    <mergeCell ref="D94:D98"/>
    <mergeCell ref="D102:D105"/>
    <mergeCell ref="D109:D111"/>
  </mergeCells>
  <pageMargins left="0.7" right="0.7" top="0.75" bottom="0.75" header="0.3" footer="0.3"/>
  <pageSetup orientation="portrait" r:id="rId1"/>
  <headerFooter>
    <oddHeader xml:space="preserve">&amp;C&amp;"Times New Roman,Regular"Portsmouth Paducah Project Office (PPPO) Technical Support Services (TSS) 
Solicitation No. 89303324REM000120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A458-7150-4C72-97D3-FB7454DD385A}">
  <dimension ref="B7:F188"/>
  <sheetViews>
    <sheetView view="pageLayout" topLeftCell="A56" zoomScaleNormal="100" workbookViewId="0">
      <selection activeCell="C18" sqref="C18"/>
    </sheetView>
  </sheetViews>
  <sheetFormatPr defaultRowHeight="12.75" x14ac:dyDescent="0.2"/>
  <cols>
    <col min="1" max="1" width="1.7109375" style="16" customWidth="1"/>
    <col min="2" max="2" width="46.28515625" style="2" customWidth="1"/>
    <col min="3" max="3" width="1.7109375" style="16" customWidth="1"/>
    <col min="4" max="4" width="9.140625" style="60"/>
    <col min="5" max="5" width="1.7109375" style="38" customWidth="1"/>
    <col min="6" max="6" width="27.140625" style="35" customWidth="1"/>
    <col min="7" max="16384" width="9.140625" style="16"/>
  </cols>
  <sheetData>
    <row r="7" spans="2:6" x14ac:dyDescent="0.2">
      <c r="B7" s="32" t="s">
        <v>155</v>
      </c>
      <c r="D7" s="66" t="s">
        <v>156</v>
      </c>
      <c r="E7" s="21"/>
      <c r="F7" s="41" t="s">
        <v>157</v>
      </c>
    </row>
    <row r="9" spans="2:6" x14ac:dyDescent="0.2">
      <c r="B9" s="2" t="s">
        <v>158</v>
      </c>
      <c r="D9" s="94" t="s">
        <v>159</v>
      </c>
      <c r="F9" s="96">
        <v>23.24</v>
      </c>
    </row>
    <row r="10" spans="2:6" x14ac:dyDescent="0.2">
      <c r="B10" s="17" t="s">
        <v>160</v>
      </c>
      <c r="D10" s="95"/>
      <c r="F10" s="97"/>
    </row>
    <row r="11" spans="2:6" x14ac:dyDescent="0.2">
      <c r="B11" s="17" t="s">
        <v>161</v>
      </c>
      <c r="D11" s="95"/>
      <c r="F11" s="97"/>
    </row>
    <row r="12" spans="2:6" x14ac:dyDescent="0.2">
      <c r="B12" s="17" t="s">
        <v>162</v>
      </c>
      <c r="D12" s="95"/>
      <c r="F12" s="97"/>
    </row>
    <row r="13" spans="2:6" x14ac:dyDescent="0.2">
      <c r="B13" s="50"/>
      <c r="C13" s="51"/>
      <c r="D13" s="67"/>
      <c r="E13" s="52"/>
      <c r="F13" s="64"/>
    </row>
    <row r="14" spans="2:6" x14ac:dyDescent="0.2">
      <c r="B14" s="2" t="s">
        <v>163</v>
      </c>
      <c r="D14" s="94" t="s">
        <v>164</v>
      </c>
      <c r="F14" s="96">
        <v>34.07</v>
      </c>
    </row>
    <row r="15" spans="2:6" x14ac:dyDescent="0.2">
      <c r="B15" s="17" t="s">
        <v>165</v>
      </c>
      <c r="D15" s="95"/>
      <c r="F15" s="97"/>
    </row>
    <row r="16" spans="2:6" x14ac:dyDescent="0.2">
      <c r="B16" s="17" t="s">
        <v>166</v>
      </c>
      <c r="D16" s="95"/>
      <c r="F16" s="97"/>
    </row>
    <row r="17" spans="2:6" x14ac:dyDescent="0.2">
      <c r="B17" s="17" t="s">
        <v>167</v>
      </c>
      <c r="D17" s="95"/>
      <c r="F17" s="97"/>
    </row>
    <row r="18" spans="2:6" x14ac:dyDescent="0.2">
      <c r="B18" s="17" t="s">
        <v>168</v>
      </c>
      <c r="D18" s="95"/>
      <c r="F18" s="97"/>
    </row>
    <row r="19" spans="2:6" x14ac:dyDescent="0.2">
      <c r="B19" s="50"/>
      <c r="C19" s="51"/>
      <c r="D19" s="67"/>
      <c r="E19" s="52"/>
      <c r="F19" s="65"/>
    </row>
    <row r="20" spans="2:6" x14ac:dyDescent="0.2">
      <c r="B20" s="17" t="s">
        <v>169</v>
      </c>
      <c r="D20" s="94" t="s">
        <v>170</v>
      </c>
      <c r="F20" s="96">
        <v>42.83</v>
      </c>
    </row>
    <row r="21" spans="2:6" x14ac:dyDescent="0.2">
      <c r="B21" s="17" t="s">
        <v>171</v>
      </c>
      <c r="D21" s="95"/>
      <c r="F21" s="97"/>
    </row>
    <row r="22" spans="2:6" x14ac:dyDescent="0.2">
      <c r="B22" s="17" t="s">
        <v>172</v>
      </c>
      <c r="D22" s="95"/>
      <c r="F22" s="97"/>
    </row>
    <row r="23" spans="2:6" x14ac:dyDescent="0.2">
      <c r="B23" s="17" t="s">
        <v>173</v>
      </c>
      <c r="D23" s="95"/>
      <c r="F23" s="97"/>
    </row>
    <row r="24" spans="2:6" x14ac:dyDescent="0.2">
      <c r="B24" s="17" t="s">
        <v>174</v>
      </c>
      <c r="D24" s="95"/>
      <c r="F24" s="97"/>
    </row>
    <row r="25" spans="2:6" x14ac:dyDescent="0.2">
      <c r="B25" s="17" t="s">
        <v>175</v>
      </c>
      <c r="D25" s="95"/>
      <c r="F25" s="97"/>
    </row>
    <row r="26" spans="2:6" x14ac:dyDescent="0.2">
      <c r="B26" s="17" t="s">
        <v>176</v>
      </c>
      <c r="D26" s="95"/>
      <c r="F26" s="97"/>
    </row>
    <row r="27" spans="2:6" x14ac:dyDescent="0.2">
      <c r="B27" s="17" t="s">
        <v>177</v>
      </c>
      <c r="D27" s="95"/>
      <c r="F27" s="97"/>
    </row>
    <row r="28" spans="2:6" x14ac:dyDescent="0.2">
      <c r="B28" s="50"/>
      <c r="C28" s="51"/>
      <c r="D28" s="67"/>
      <c r="E28" s="52"/>
      <c r="F28" s="64"/>
    </row>
    <row r="29" spans="2:6" x14ac:dyDescent="0.2">
      <c r="B29" s="2" t="s">
        <v>178</v>
      </c>
      <c r="D29" s="94" t="s">
        <v>179</v>
      </c>
      <c r="F29" s="96">
        <v>48</v>
      </c>
    </row>
    <row r="30" spans="2:6" x14ac:dyDescent="0.2">
      <c r="B30" s="2" t="s">
        <v>180</v>
      </c>
      <c r="D30" s="95"/>
      <c r="F30" s="97"/>
    </row>
    <row r="31" spans="2:6" x14ac:dyDescent="0.2">
      <c r="B31" s="2" t="s">
        <v>181</v>
      </c>
      <c r="D31" s="95"/>
      <c r="F31" s="97"/>
    </row>
    <row r="32" spans="2:6" x14ac:dyDescent="0.2">
      <c r="B32" s="2" t="s">
        <v>182</v>
      </c>
      <c r="D32" s="95"/>
      <c r="F32" s="97"/>
    </row>
    <row r="33" spans="2:6" x14ac:dyDescent="0.2">
      <c r="B33" s="17" t="s">
        <v>183</v>
      </c>
      <c r="D33" s="95"/>
      <c r="F33" s="97"/>
    </row>
    <row r="34" spans="2:6" x14ac:dyDescent="0.2">
      <c r="B34" s="17" t="s">
        <v>184</v>
      </c>
      <c r="D34" s="95"/>
      <c r="F34" s="97"/>
    </row>
    <row r="35" spans="2:6" x14ac:dyDescent="0.2">
      <c r="B35" s="17" t="s">
        <v>185</v>
      </c>
      <c r="D35" s="95"/>
      <c r="F35" s="97"/>
    </row>
    <row r="36" spans="2:6" x14ac:dyDescent="0.2">
      <c r="B36" s="50"/>
      <c r="C36" s="51"/>
      <c r="D36" s="67"/>
      <c r="E36" s="52"/>
      <c r="F36" s="64"/>
    </row>
    <row r="37" spans="2:6" x14ac:dyDescent="0.2">
      <c r="B37" s="2" t="s">
        <v>186</v>
      </c>
      <c r="D37" s="94" t="s">
        <v>187</v>
      </c>
      <c r="F37" s="96">
        <v>53.33</v>
      </c>
    </row>
    <row r="38" spans="2:6" x14ac:dyDescent="0.2">
      <c r="B38" s="17" t="s">
        <v>188</v>
      </c>
      <c r="D38" s="95"/>
      <c r="F38" s="97"/>
    </row>
    <row r="39" spans="2:6" x14ac:dyDescent="0.2">
      <c r="B39" s="17" t="s">
        <v>189</v>
      </c>
      <c r="D39" s="95"/>
      <c r="F39" s="97"/>
    </row>
    <row r="40" spans="2:6" x14ac:dyDescent="0.2">
      <c r="B40" s="17" t="s">
        <v>190</v>
      </c>
      <c r="D40" s="95"/>
      <c r="F40" s="97"/>
    </row>
    <row r="41" spans="2:6" x14ac:dyDescent="0.2">
      <c r="B41" s="17" t="s">
        <v>191</v>
      </c>
      <c r="D41" s="95"/>
      <c r="F41" s="97"/>
    </row>
    <row r="42" spans="2:6" x14ac:dyDescent="0.2">
      <c r="B42" s="17" t="s">
        <v>192</v>
      </c>
      <c r="D42" s="95"/>
      <c r="F42" s="97"/>
    </row>
    <row r="43" spans="2:6" x14ac:dyDescent="0.2">
      <c r="B43" s="17" t="s">
        <v>193</v>
      </c>
      <c r="D43" s="95"/>
      <c r="F43" s="97"/>
    </row>
    <row r="44" spans="2:6" x14ac:dyDescent="0.2">
      <c r="B44" s="17" t="s">
        <v>194</v>
      </c>
      <c r="D44" s="95"/>
      <c r="F44" s="97"/>
    </row>
    <row r="45" spans="2:6" x14ac:dyDescent="0.2">
      <c r="B45" s="50"/>
      <c r="C45" s="51"/>
      <c r="D45" s="67"/>
      <c r="E45" s="52"/>
      <c r="F45" s="64"/>
    </row>
    <row r="46" spans="2:6" x14ac:dyDescent="0.2">
      <c r="B46" s="2" t="s">
        <v>195</v>
      </c>
      <c r="D46" s="94" t="s">
        <v>196</v>
      </c>
      <c r="F46" s="96">
        <v>56.03</v>
      </c>
    </row>
    <row r="47" spans="2:6" x14ac:dyDescent="0.2">
      <c r="B47" s="17" t="s">
        <v>197</v>
      </c>
      <c r="D47" s="95"/>
      <c r="F47" s="97"/>
    </row>
    <row r="48" spans="2:6" x14ac:dyDescent="0.2">
      <c r="B48" s="17" t="s">
        <v>198</v>
      </c>
      <c r="D48" s="95"/>
      <c r="F48" s="97"/>
    </row>
    <row r="49" spans="2:6" x14ac:dyDescent="0.2">
      <c r="B49" s="17" t="s">
        <v>199</v>
      </c>
      <c r="D49" s="95"/>
      <c r="F49" s="97"/>
    </row>
    <row r="50" spans="2:6" x14ac:dyDescent="0.2">
      <c r="B50" s="17" t="s">
        <v>200</v>
      </c>
      <c r="D50" s="95"/>
      <c r="F50" s="97"/>
    </row>
    <row r="51" spans="2:6" x14ac:dyDescent="0.2">
      <c r="B51" s="17" t="s">
        <v>201</v>
      </c>
      <c r="D51" s="95"/>
      <c r="F51" s="97"/>
    </row>
    <row r="52" spans="2:6" x14ac:dyDescent="0.2">
      <c r="B52" s="17" t="s">
        <v>202</v>
      </c>
      <c r="D52" s="95"/>
      <c r="F52" s="97"/>
    </row>
    <row r="53" spans="2:6" x14ac:dyDescent="0.2">
      <c r="B53" s="17" t="s">
        <v>203</v>
      </c>
      <c r="D53" s="95"/>
      <c r="F53" s="97"/>
    </row>
    <row r="54" spans="2:6" x14ac:dyDescent="0.2">
      <c r="B54" s="50"/>
      <c r="C54" s="51"/>
      <c r="D54" s="67"/>
      <c r="E54" s="52"/>
      <c r="F54" s="64"/>
    </row>
    <row r="55" spans="2:6" x14ac:dyDescent="0.2">
      <c r="B55" s="17" t="s">
        <v>204</v>
      </c>
      <c r="D55" s="94" t="s">
        <v>205</v>
      </c>
      <c r="F55" s="96">
        <v>62.21</v>
      </c>
    </row>
    <row r="56" spans="2:6" x14ac:dyDescent="0.2">
      <c r="B56" s="16" t="s">
        <v>206</v>
      </c>
      <c r="D56" s="95"/>
      <c r="F56" s="97"/>
    </row>
    <row r="57" spans="2:6" x14ac:dyDescent="0.2">
      <c r="B57" s="17" t="s">
        <v>207</v>
      </c>
      <c r="D57" s="95"/>
      <c r="F57" s="97"/>
    </row>
    <row r="58" spans="2:6" x14ac:dyDescent="0.2">
      <c r="B58" s="17" t="s">
        <v>208</v>
      </c>
      <c r="D58" s="95"/>
      <c r="F58" s="97"/>
    </row>
    <row r="59" spans="2:6" x14ac:dyDescent="0.2">
      <c r="B59" s="17" t="s">
        <v>209</v>
      </c>
      <c r="D59" s="95"/>
      <c r="F59" s="97"/>
    </row>
    <row r="60" spans="2:6" x14ac:dyDescent="0.2">
      <c r="B60" s="17" t="s">
        <v>210</v>
      </c>
      <c r="D60" s="95"/>
      <c r="F60" s="97"/>
    </row>
    <row r="61" spans="2:6" x14ac:dyDescent="0.2">
      <c r="B61" s="17" t="s">
        <v>211</v>
      </c>
      <c r="D61" s="95"/>
      <c r="F61" s="97"/>
    </row>
    <row r="62" spans="2:6" x14ac:dyDescent="0.2">
      <c r="B62" s="17" t="s">
        <v>212</v>
      </c>
      <c r="D62" s="95"/>
      <c r="F62" s="97"/>
    </row>
    <row r="63" spans="2:6" x14ac:dyDescent="0.2">
      <c r="B63" s="17" t="s">
        <v>213</v>
      </c>
      <c r="D63" s="95"/>
      <c r="F63" s="97"/>
    </row>
    <row r="64" spans="2:6" x14ac:dyDescent="0.2">
      <c r="B64" s="17" t="s">
        <v>214</v>
      </c>
      <c r="D64" s="95"/>
      <c r="F64" s="97"/>
    </row>
    <row r="65" spans="2:6" x14ac:dyDescent="0.2">
      <c r="B65" s="50"/>
      <c r="C65" s="51"/>
      <c r="D65" s="67"/>
      <c r="E65" s="52"/>
      <c r="F65" s="64"/>
    </row>
    <row r="66" spans="2:6" x14ac:dyDescent="0.2">
      <c r="B66" s="17" t="s">
        <v>215</v>
      </c>
      <c r="D66" s="94" t="s">
        <v>216</v>
      </c>
      <c r="F66" s="96">
        <v>75.84</v>
      </c>
    </row>
    <row r="67" spans="2:6" x14ac:dyDescent="0.2">
      <c r="B67" s="17" t="s">
        <v>217</v>
      </c>
      <c r="D67" s="95"/>
      <c r="F67" s="97"/>
    </row>
    <row r="68" spans="2:6" x14ac:dyDescent="0.2">
      <c r="B68" s="17" t="s">
        <v>218</v>
      </c>
      <c r="D68" s="95"/>
      <c r="F68" s="97"/>
    </row>
    <row r="69" spans="2:6" x14ac:dyDescent="0.2">
      <c r="B69" s="17" t="s">
        <v>219</v>
      </c>
      <c r="D69" s="95"/>
      <c r="F69" s="97"/>
    </row>
    <row r="70" spans="2:6" x14ac:dyDescent="0.2">
      <c r="B70" s="17" t="s">
        <v>220</v>
      </c>
      <c r="D70" s="95"/>
      <c r="F70" s="97"/>
    </row>
    <row r="71" spans="2:6" x14ac:dyDescent="0.2">
      <c r="B71" s="17" t="s">
        <v>221</v>
      </c>
      <c r="D71" s="95"/>
      <c r="F71" s="97"/>
    </row>
    <row r="72" spans="2:6" x14ac:dyDescent="0.2">
      <c r="B72" s="17" t="s">
        <v>222</v>
      </c>
      <c r="D72" s="95"/>
      <c r="F72" s="97"/>
    </row>
    <row r="73" spans="2:6" x14ac:dyDescent="0.2">
      <c r="B73" s="17" t="s">
        <v>223</v>
      </c>
      <c r="D73" s="95"/>
      <c r="F73" s="97"/>
    </row>
    <row r="74" spans="2:6" x14ac:dyDescent="0.2">
      <c r="B74" s="17" t="s">
        <v>224</v>
      </c>
      <c r="D74" s="95"/>
      <c r="F74" s="97"/>
    </row>
    <row r="75" spans="2:6" x14ac:dyDescent="0.2">
      <c r="B75" s="17" t="s">
        <v>225</v>
      </c>
      <c r="D75" s="95"/>
      <c r="F75" s="97"/>
    </row>
    <row r="76" spans="2:6" x14ac:dyDescent="0.2">
      <c r="B76" s="17" t="s">
        <v>226</v>
      </c>
      <c r="D76" s="95"/>
      <c r="F76" s="97"/>
    </row>
    <row r="77" spans="2:6" x14ac:dyDescent="0.2">
      <c r="B77" s="51"/>
      <c r="C77" s="51"/>
      <c r="D77" s="68"/>
      <c r="E77" s="52"/>
      <c r="F77" s="65"/>
    </row>
    <row r="78" spans="2:6" x14ac:dyDescent="0.2">
      <c r="B78" s="17" t="s">
        <v>227</v>
      </c>
      <c r="D78" s="94" t="s">
        <v>228</v>
      </c>
      <c r="F78" s="96">
        <v>91.56</v>
      </c>
    </row>
    <row r="79" spans="2:6" x14ac:dyDescent="0.2">
      <c r="B79" s="17" t="s">
        <v>229</v>
      </c>
      <c r="D79" s="95"/>
      <c r="F79" s="97"/>
    </row>
    <row r="80" spans="2:6" x14ac:dyDescent="0.2">
      <c r="B80" s="17" t="s">
        <v>230</v>
      </c>
      <c r="D80" s="95"/>
      <c r="F80" s="97"/>
    </row>
    <row r="81" spans="2:6" x14ac:dyDescent="0.2">
      <c r="B81" s="17" t="s">
        <v>231</v>
      </c>
      <c r="D81" s="95"/>
      <c r="F81" s="97"/>
    </row>
    <row r="82" spans="2:6" x14ac:dyDescent="0.2">
      <c r="B82" s="17" t="s">
        <v>232</v>
      </c>
      <c r="D82" s="95"/>
      <c r="F82" s="97"/>
    </row>
    <row r="83" spans="2:6" x14ac:dyDescent="0.2">
      <c r="B83" s="50"/>
      <c r="C83" s="51"/>
      <c r="D83" s="67"/>
      <c r="E83" s="52"/>
      <c r="F83" s="64"/>
    </row>
    <row r="84" spans="2:6" x14ac:dyDescent="0.2">
      <c r="B84" s="17" t="s">
        <v>233</v>
      </c>
      <c r="D84" s="94" t="s">
        <v>234</v>
      </c>
      <c r="F84" s="96">
        <v>109.47</v>
      </c>
    </row>
    <row r="85" spans="2:6" x14ac:dyDescent="0.2">
      <c r="B85" s="17" t="s">
        <v>235</v>
      </c>
      <c r="D85" s="95"/>
      <c r="F85" s="97"/>
    </row>
    <row r="86" spans="2:6" x14ac:dyDescent="0.2">
      <c r="B86" s="17" t="s">
        <v>236</v>
      </c>
      <c r="D86" s="95"/>
      <c r="F86" s="97"/>
    </row>
    <row r="87" spans="2:6" x14ac:dyDescent="0.2">
      <c r="B87" s="17" t="s">
        <v>237</v>
      </c>
      <c r="D87" s="95"/>
      <c r="F87" s="97"/>
    </row>
    <row r="88" spans="2:6" x14ac:dyDescent="0.2">
      <c r="B88" s="50"/>
      <c r="C88" s="51"/>
      <c r="D88" s="67"/>
      <c r="E88" s="52"/>
      <c r="F88" s="65"/>
    </row>
    <row r="89" spans="2:6" x14ac:dyDescent="0.2">
      <c r="B89" s="17" t="s">
        <v>238</v>
      </c>
      <c r="D89" s="94" t="s">
        <v>239</v>
      </c>
      <c r="F89" s="96">
        <v>160.43</v>
      </c>
    </row>
    <row r="90" spans="2:6" x14ac:dyDescent="0.2">
      <c r="B90" s="17" t="s">
        <v>240</v>
      </c>
      <c r="D90" s="95"/>
      <c r="F90" s="97"/>
    </row>
    <row r="91" spans="2:6" x14ac:dyDescent="0.2">
      <c r="B91" s="17" t="s">
        <v>241</v>
      </c>
      <c r="D91" s="95"/>
      <c r="F91" s="97"/>
    </row>
    <row r="92" spans="2:6" x14ac:dyDescent="0.2">
      <c r="B92" s="51"/>
      <c r="C92" s="51"/>
      <c r="D92" s="67"/>
      <c r="E92" s="52"/>
      <c r="F92" s="56"/>
    </row>
    <row r="93" spans="2:6" x14ac:dyDescent="0.2">
      <c r="B93" s="61" t="s">
        <v>31</v>
      </c>
      <c r="D93" s="98" t="s">
        <v>18</v>
      </c>
      <c r="F93" s="63" t="s">
        <v>242</v>
      </c>
    </row>
    <row r="94" spans="2:6" x14ac:dyDescent="0.2">
      <c r="B94" s="61" t="s">
        <v>32</v>
      </c>
      <c r="D94" s="99"/>
      <c r="F94" s="63" t="s">
        <v>242</v>
      </c>
    </row>
    <row r="95" spans="2:6" x14ac:dyDescent="0.2">
      <c r="B95" s="61" t="s">
        <v>33</v>
      </c>
      <c r="D95" s="99"/>
      <c r="F95" s="63" t="s">
        <v>242</v>
      </c>
    </row>
    <row r="96" spans="2:6" x14ac:dyDescent="0.2">
      <c r="B96" s="62" t="s">
        <v>34</v>
      </c>
      <c r="D96" s="99"/>
      <c r="F96" s="63" t="s">
        <v>242</v>
      </c>
    </row>
    <row r="97" spans="2:6" x14ac:dyDescent="0.2">
      <c r="B97" s="62" t="s">
        <v>35</v>
      </c>
      <c r="D97" s="99"/>
      <c r="F97" s="63" t="s">
        <v>242</v>
      </c>
    </row>
    <row r="188" spans="2:2" ht="25.5" x14ac:dyDescent="0.2">
      <c r="B188" s="33" t="s">
        <v>154</v>
      </c>
    </row>
  </sheetData>
  <mergeCells count="23">
    <mergeCell ref="D9:D12"/>
    <mergeCell ref="F9:F12"/>
    <mergeCell ref="D14:D18"/>
    <mergeCell ref="F14:F18"/>
    <mergeCell ref="D93:D97"/>
    <mergeCell ref="D20:D27"/>
    <mergeCell ref="F20:F27"/>
    <mergeCell ref="D29:D35"/>
    <mergeCell ref="F29:F35"/>
    <mergeCell ref="D37:D44"/>
    <mergeCell ref="F37:F44"/>
    <mergeCell ref="D46:D53"/>
    <mergeCell ref="F46:F53"/>
    <mergeCell ref="D55:D64"/>
    <mergeCell ref="F55:F64"/>
    <mergeCell ref="D66:D76"/>
    <mergeCell ref="D89:D91"/>
    <mergeCell ref="F89:F91"/>
    <mergeCell ref="F66:F76"/>
    <mergeCell ref="D78:D82"/>
    <mergeCell ref="F78:F82"/>
    <mergeCell ref="D84:D87"/>
    <mergeCell ref="F84:F87"/>
  </mergeCells>
  <pageMargins left="0.7" right="0.7" top="0.75" bottom="0.75" header="0.3" footer="0.3"/>
  <pageSetup orientation="portrait" r:id="rId1"/>
  <headerFooter>
    <oddHeader xml:space="preserve">&amp;C&amp;"Times New Roman,Regular"Portsmouth Paducah Project Office (PPPO) Technical Support Services (TSS) 
Solicitation No. 89303324REM000120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d92320-b9a1-4c5a-a0f1-e299f557b327">
      <UserInfo>
        <DisplayName>Werbrich, Joe</DisplayName>
        <AccountId>74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4D505F1A01A45B456077121D29FEE" ma:contentTypeVersion="6" ma:contentTypeDescription="Create a new document." ma:contentTypeScope="" ma:versionID="8296f485b47fee8cc7bc71d5ebf3a5ab">
  <xsd:schema xmlns:xsd="http://www.w3.org/2001/XMLSchema" xmlns:xs="http://www.w3.org/2001/XMLSchema" xmlns:p="http://schemas.microsoft.com/office/2006/metadata/properties" xmlns:ns2="3e5c81ba-5d73-4174-a72b-0a96d4bd72a3" xmlns:ns3="19d92320-b9a1-4c5a-a0f1-e299f557b327" targetNamespace="http://schemas.microsoft.com/office/2006/metadata/properties" ma:root="true" ma:fieldsID="6dd3f06957c29bfafc749b27b0db94ff" ns2:_="" ns3:_="">
    <xsd:import namespace="3e5c81ba-5d73-4174-a72b-0a96d4bd72a3"/>
    <xsd:import namespace="19d92320-b9a1-4c5a-a0f1-e299f557b3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c81ba-5d73-4174-a72b-0a96d4bd7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92320-b9a1-4c5a-a0f1-e299f557b32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A1ACF-2642-4506-9C21-DCCA58D9F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DED53-DE94-4046-85A5-82A9328596DF}">
  <ds:schemaRefs>
    <ds:schemaRef ds:uri="http://schemas.microsoft.com/office/2006/metadata/properties"/>
    <ds:schemaRef ds:uri="http://schemas.microsoft.com/office/infopath/2007/PartnerControls"/>
    <ds:schemaRef ds:uri="19d92320-b9a1-4c5a-a0f1-e299f557b327"/>
  </ds:schemaRefs>
</ds:datastoreItem>
</file>

<file path=customXml/itemProps3.xml><?xml version="1.0" encoding="utf-8"?>
<ds:datastoreItem xmlns:ds="http://schemas.openxmlformats.org/officeDocument/2006/customXml" ds:itemID="{F37E1947-B6DC-42BD-9959-B0DA5192F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c81ba-5d73-4174-a72b-0a96d4bd72a3"/>
    <ds:schemaRef ds:uri="19d92320-b9a1-4c5a-a0f1-e299f557b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Flat File</vt:lpstr>
      <vt:lpstr>Key Personnel</vt:lpstr>
      <vt:lpstr>Total Cost</vt:lpstr>
      <vt:lpstr>DPLH</vt:lpstr>
      <vt:lpstr>Hourly Base Labor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Sattler, Jay</dc:creator>
  <cp:keywords/>
  <dc:description/>
  <cp:lastModifiedBy>Chawdry, Irfan</cp:lastModifiedBy>
  <cp:revision/>
  <dcterms:created xsi:type="dcterms:W3CDTF">2023-08-01T18:55:47Z</dcterms:created>
  <dcterms:modified xsi:type="dcterms:W3CDTF">2024-02-27T15:55:12Z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0x0101002214D505F1A01A45B456077121D29FEE</vt:lpwstr>
  </property>
</Properties>
</file>